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microsoft.com/office/2011/relationships/webextensiontaskpanes" Target="xl/webextensions/taskpanes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28"/>
  <workbookPr/>
  <mc:AlternateContent xmlns:mc="http://schemas.openxmlformats.org/markup-compatibility/2006">
    <mc:Choice Requires="x15">
      <x15ac:absPath xmlns:x15ac="http://schemas.microsoft.com/office/spreadsheetml/2010/11/ac" url="/Users/mgap_mac/Library/Application Support/Claude/local-agent-mode-sessions/aec12ad3-8ce1-4149-8bc4-4e6f4942133a/7abbc226-fe93-49d0-9a90-a622421b7c10/local_bae80303-e3ef-4a15-8fc0-726b414416ee/outputs/descargas/"/>
    </mc:Choice>
  </mc:AlternateContent>
  <xr:revisionPtr revIDLastSave="0" documentId="13_ncr:1_{6C7F4AAD-91CF-6247-89DD-98DC74330E39}" xr6:coauthVersionLast="47" xr6:coauthVersionMax="47" xr10:uidLastSave="{00000000-0000-0000-0000-000000000000}"/>
  <bookViews>
    <workbookView xWindow="0" yWindow="660" windowWidth="29400" windowHeight="17260" xr2:uid="{00000000-000D-0000-FFFF-FFFF00000000}"/>
  </bookViews>
  <sheets>
    <sheet name="Tablero Comercial" sheetId="1" r:id="rId1"/>
    <sheet name="Resumen" sheetId="3" r:id="rId2"/>
    <sheet name="Cómo usarla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3" l="1"/>
  <c r="B7" i="3"/>
  <c r="B6" i="3"/>
  <c r="B5" i="3"/>
  <c r="B10" i="3" a="1"/>
  <c r="B10" i="3" s="1"/>
  <c r="H11" i="3"/>
  <c r="F11" i="3"/>
  <c r="F10" i="3"/>
  <c r="F9" i="3"/>
  <c r="F8" i="3"/>
  <c r="F7" i="3"/>
  <c r="F6" i="3"/>
  <c r="E11" i="3"/>
  <c r="E10" i="3"/>
  <c r="H10" i="3" s="1"/>
  <c r="E9" i="3"/>
  <c r="H9" i="3" s="1"/>
  <c r="E8" i="3"/>
  <c r="H8" i="3" s="1"/>
  <c r="E7" i="3"/>
  <c r="H7" i="3" s="1"/>
  <c r="E6" i="3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H6" i="3" l="1"/>
  <c r="B9" i="3" a="1"/>
  <c r="B9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<sst xmlns="http://schemas.openxmlformats.org/spreadsheetml/2006/main" count="131" uniqueCount="116">
  <si>
    <t>Contacto</t>
  </si>
  <si>
    <t>Fecha de entrada</t>
  </si>
  <si>
    <t>Etapa</t>
  </si>
  <si>
    <t>Valor estimado</t>
  </si>
  <si>
    <t>Notas</t>
  </si>
  <si>
    <t>V.E.N.D.E. con IA  ·  Tablero Comercial (Pipeline de ventas)</t>
  </si>
  <si>
    <t>Registra cada oportunidad y no dejes caer una venta por falta de seguimiento. Basado en el Capítulo 6 del libro V.E.N.D.E. con IA.</t>
  </si>
  <si>
    <t>Prospecto / Empresa</t>
  </si>
  <si>
    <t>Responsable</t>
  </si>
  <si>
    <t>Fecha último contacto</t>
  </si>
  <si>
    <t>Próxima acción</t>
  </si>
  <si>
    <t>Fecha próxima acción</t>
  </si>
  <si>
    <t>Días sin movimiento</t>
  </si>
  <si>
    <t>Razón de pérdida</t>
  </si>
  <si>
    <t>Vargas / Ferretería</t>
  </si>
  <si>
    <t>55 2000 1000</t>
  </si>
  <si>
    <t>—</t>
  </si>
  <si>
    <t>Cerrado Perdido</t>
  </si>
  <si>
    <t>Cotización no enviada a tiempo</t>
  </si>
  <si>
    <t>Restaurante El Patio</t>
  </si>
  <si>
    <t>reservaciones@elpatio.mx</t>
  </si>
  <si>
    <t>Marco (cotizador)</t>
  </si>
  <si>
    <t>Propuesta/Cotización</t>
  </si>
  <si>
    <t>Seguimiento con Marco</t>
  </si>
  <si>
    <t>Taller Hernández</t>
  </si>
  <si>
    <t>55 3311 2244</t>
  </si>
  <si>
    <t>Sofía</t>
  </si>
  <si>
    <t>En Negociación</t>
  </si>
  <si>
    <t>Confirmar fecha de instalación</t>
  </si>
  <si>
    <t>Bodega Central</t>
  </si>
  <si>
    <t>bodegacentral@mail.com</t>
  </si>
  <si>
    <t>Paola (asistente)</t>
  </si>
  <si>
    <t>Primer Contacto</t>
  </si>
  <si>
    <t>Recopilar medidas</t>
  </si>
  <si>
    <t>Refaccionaria Norte</t>
  </si>
  <si>
    <t>55 4455 6677</t>
  </si>
  <si>
    <t>Marco</t>
  </si>
  <si>
    <t>Prospectos</t>
  </si>
  <si>
    <t>Primer contacto</t>
  </si>
  <si>
    <t>V.E.N.D.E. con IA  ·  Resumen del Tablero Comercial</t>
  </si>
  <si>
    <t>Indicadores clave y forecast, calculados en vivo desde la hoja "Tablero Comercial".</t>
  </si>
  <si>
    <t>Indicadores clave</t>
  </si>
  <si>
    <t>Valor total en pipeline abierto</t>
  </si>
  <si>
    <t>Valor ponderado (forecast)</t>
  </si>
  <si>
    <t>Ventas cerradas (Cerrado Ganado)</t>
  </si>
  <si>
    <t>Tasa de cierre</t>
  </si>
  <si>
    <t>Oportunidades sin seguimiento</t>
  </si>
  <si>
    <t>Ciclo promedio a cierre (días)</t>
  </si>
  <si>
    <t>Tablero por etapa</t>
  </si>
  <si>
    <t>Valor total</t>
  </si>
  <si>
    <t># Oportunidades</t>
  </si>
  <si>
    <t>Probabilidad</t>
  </si>
  <si>
    <t>Valor ponderado</t>
  </si>
  <si>
    <t>Cerrado Ganado</t>
  </si>
  <si>
    <t>V.E.N.D.E. con IA  ·  Cómo usar tu Tablero Comercial</t>
  </si>
  <si>
    <t>Guía basada en el Capítulo 6 (“Nuevo modelo comercial”) del libro V.E.N.D.E. con IA.</t>
  </si>
  <si>
    <t>¿Qué es el Tablero Comercial?</t>
  </si>
  <si>
    <t>Es un kanban de ventas: una lista organizada de tus oportunidades, distribuidas según la etapa del proceso de compra en la que está cada una. Hace visible lo que antes sólo vivía en tu cabeza — y evita que una venta se pierda por falta de seguimiento.</t>
  </si>
  <si>
    <t>Las 6 etapas del Tablero Comercial</t>
  </si>
  <si>
    <t>#</t>
  </si>
  <si>
    <t>Pregunta que responde</t>
  </si>
  <si>
    <t>Criterio para estar aquí</t>
  </si>
  <si>
    <t>Color</t>
  </si>
  <si>
    <t>¿Quién mostró interés?</t>
  </si>
  <si>
    <t>Tiene nombre, contacto y un responsable asignado en el equipo.</t>
  </si>
  <si>
    <t>Gris</t>
  </si>
  <si>
    <t>¿Alguien ya habló con él?</t>
  </si>
  <si>
    <t>Hubo una conversación real. Se entendió la necesidad básica.</t>
  </si>
  <si>
    <t>Azul</t>
  </si>
  <si>
    <t>¿Le enviamos propuesta?</t>
  </si>
  <si>
    <t>La propuesta fue enviada y se confirmó que la recibió. Tiene fecha de seguimiento.</t>
  </si>
  <si>
    <t>Naranja</t>
  </si>
  <si>
    <t>¿Estamos hablando de condiciones?</t>
  </si>
  <si>
    <t>El prospecto respondió y hay conversación activa sobre precio, alcance o fecha.</t>
  </si>
  <si>
    <t>Morado</t>
  </si>
  <si>
    <t>¿Compró?</t>
  </si>
  <si>
    <t>Existe compromiso formal: contrato, anticipo, orden de compra o acuerdo documentado.</t>
  </si>
  <si>
    <t>Verde</t>
  </si>
  <si>
    <t>¿Se cayó?</t>
  </si>
  <si>
    <t>Se registra la razón: precio / tiempo / competencia / necesidad cambió.</t>
  </si>
  <si>
    <t>Rojo</t>
  </si>
  <si>
    <t>Los 5 datos mínimos de cada oportunidad</t>
  </si>
  <si>
    <t>1. Nombre del prospecto y empresa o sector (columna Prospecto/Empresa).</t>
  </si>
  <si>
    <t>2. Valor estimado de la oportunidad, aunque sea una estimación conservadora (columna Valor estimado).</t>
  </si>
  <si>
    <t>3. Responsable: la persona del equipo que tiene esa oportunidad (columna Responsable).</t>
  </si>
  <si>
    <t>4. Fecha de último contacto (columna Fecha último contacto — alimenta la alerta de “Días sin movimiento”).</t>
  </si>
  <si>
    <t>5. Próxima acción y fecha: no “dar seguimiento” — sino algo específico como “llamar el martes para preguntar dudas sobre la propuesta” (columnas Próxima acción y Fecha próxima acción).</t>
  </si>
  <si>
    <t>Instrucciones paso a paso</t>
  </si>
  <si>
    <t>Paso 1. Por cada oportunidad de venta activa hoy, agrega una fila en "Tablero Comercial" con el nombre del prospecto.</t>
  </si>
  <si>
    <t>Paso 2. Elige la Etapa desde el menú desplegable (columna D) según dónde está realmente esa oportunidad hoy — no dónde te gustaría que estuviera.</t>
  </si>
  <si>
    <t>Paso 3. Completa los 5 datos mínimos de cada tarjeta. Si falta alguno, es lo primero que debes llenar.</t>
  </si>
  <si>
    <t>Paso 4. Revisa la columna "Propuesta/Cotización": identifica las oportunidades enviadas sin fecha de seguimiento asignada. Son las que más se pierden en silencio.</t>
  </si>
  <si>
    <t>Paso 5. Cuando marques "Cerrado Perdido", registra siempre la Razón de pérdida. Es el diagnóstico más honesto de tu proceso comercial.</t>
  </si>
  <si>
    <t>Paso 6. Revisa la hoja "Resumen": ahí verás tu forecast ponderado, tasa de cierre y las oportunidades sin seguimiento, calculados automáticamente.</t>
  </si>
  <si>
    <t>Rutina de uso recomendada</t>
  </si>
  <si>
    <t>• Revisión mínima: dos veces por semana, 15-20 minutos cada vez (inicio de semana para planificar, mitad de semana para ajustar).</t>
  </si>
  <si>
    <t>• Regla de alerta: cualquier tarjeta con más de 5 días sin movimiento se resalta automáticamente en rojo (columna "Días sin movimiento") — es una señal de que necesita atención.</t>
  </si>
  <si>
    <t>• SLA sugerido: ningún prospecto calificado debería esperar más de 48 horas para su primer contacto de seguimiento.</t>
  </si>
  <si>
    <t>• Cada mes, revisa qué tienen en común tus oportunidades de "Cerrado Ganado": ahí está el material de tu playbook de ventas.</t>
  </si>
  <si>
    <t>Glosario breve</t>
  </si>
  <si>
    <t>Término</t>
  </si>
  <si>
    <t>Explicación</t>
  </si>
  <si>
    <t>Pipeline</t>
  </si>
  <si>
    <t>Lista organizada de oportunidades de venta activas, distribuidas según la etapa del proceso de compra en que está cada una.</t>
  </si>
  <si>
    <t>Oportunidad de venta</t>
  </si>
  <si>
    <t>Prospecto que avanzó al proceso comercial con interés real y valor estimado — no cualquier contacto.</t>
  </si>
  <si>
    <t>Forecast / proyección</t>
  </si>
  <si>
    <t>Estimación de ventas del siguiente periodo, basada en las oportunidades activas del pipeline y su probabilidad de cierre.</t>
  </si>
  <si>
    <t>Porcentaje de cotizaciones enviadas que se convierten en venta. El indicador más directo de la efectividad del proceso comercial.</t>
  </si>
  <si>
    <t>Prospectos que entraron al pipeline pero no han recibido una próxima acción en un periodo definido. Si no se atienden, se pierden en silencio.</t>
  </si>
  <si>
    <t>Rutina comercial</t>
  </si>
  <si>
    <t>Actividad fija y periódica del equipo para revisar el tablero, actualizar oportunidades y definir acciones de la semana.</t>
  </si>
  <si>
    <t>Compatibilidad y soporte técnico</t>
  </si>
  <si>
    <t>Esta plantilla usa solo funciones estándar (SUMIFS, COUNTIFS, SUMPRODUCT, validación de datos y formato condicional), 100% compatibles con Microsoft Excel y Google Sheets. Si la abres en Google Sheets, los menús desplegables, colores por etapa y alertas se conservan igual.</t>
  </si>
  <si>
    <t>Encuentra más herramientas y ejemplos actualizados en vendeconia.com.mx — la plataforma digital que acompaña al libro V.E.N.D.E. con IA.</t>
  </si>
  <si>
    <t>Proceso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</si>
</sst>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&quot;$&quot;#,##0;\(&quot;$&quot;#,##0\);&quot;-&quot;"/>
    <numFmt numFmtId="166" formatCode="yyyy\-mm\-dd"/>
    <numFmt numFmtId="167" formatCode="0.0%"/>
  </numFmts>
  <fonts count="14" x14ac:knownFonts="1">
    <font>
      <sz val="11"/>
      <color theme="1"/>
      <name val="Calibri"/>
      <family val="2"/>
      <scheme val="minor"/>
    </font>
    <font>
      <b/>
      <sz val="14"/>
      <color rgb="FFFFFFFF"/>
      <name val="Calibri"/>
      <family val="2"/>
      <scheme val="minor"/>
    </font>
    <font>
      <i/>
      <sz val="10"/>
      <color rgb="FF6B728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1"/>
      <color rgb="FFA32036"/>
      <name val="Calibri"/>
      <family val="2"/>
      <scheme val="minor"/>
    </font>
    <font>
      <b/>
      <sz val="11"/>
      <color rgb="FFB8590A"/>
      <name val="Calibri"/>
      <family val="2"/>
      <scheme val="minor"/>
    </font>
    <font>
      <b/>
      <sz val="11"/>
      <color rgb="FF5A32A3"/>
      <name val="Calibri"/>
      <family val="2"/>
      <scheme val="minor"/>
    </font>
    <font>
      <b/>
      <sz val="11"/>
      <color rgb="FF084298"/>
      <name val="Calibri"/>
      <family val="2"/>
      <scheme val="minor"/>
    </font>
    <font>
      <b/>
      <sz val="11"/>
      <color rgb="FF495057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1E7A34"/>
      <name val="Calibri"/>
      <family val="2"/>
      <scheme val="minor"/>
    </font>
    <font>
      <sz val="11"/>
      <color rgb="FF0D1B2A"/>
      <name val="Calibri"/>
      <family val="2"/>
      <scheme val="minor"/>
    </font>
    <font>
      <b/>
      <sz val="11"/>
      <color rgb="FF0D1B2A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0D1B2A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85D04"/>
        <bgColor indexed="64"/>
      </patternFill>
    </fill>
    <fill>
      <patternFill patternType="solid">
        <fgColor rgb="FFF8D7DA"/>
        <bgColor indexed="64"/>
      </patternFill>
    </fill>
    <fill>
      <patternFill patternType="solid">
        <fgColor rgb="FFFFE8CC"/>
        <bgColor indexed="64"/>
      </patternFill>
    </fill>
    <fill>
      <patternFill patternType="solid">
        <fgColor rgb="FFE2D6FF"/>
        <bgColor indexed="64"/>
      </patternFill>
    </fill>
    <fill>
      <patternFill patternType="solid">
        <fgColor rgb="FFD0E8FF"/>
        <bgColor indexed="64"/>
      </patternFill>
    </fill>
    <fill>
      <patternFill patternType="solid">
        <fgColor rgb="FFE9ECEF"/>
        <bgColor indexed="64"/>
      </patternFill>
    </fill>
    <fill>
      <patternFill patternType="solid">
        <fgColor rgb="FFD4EDDA"/>
        <bgColor indexed="64"/>
      </patternFill>
    </fill>
  </fills>
  <borders count="2">
    <border>
      <left/>
      <right/>
      <top/>
      <bottom/>
      <diagonal/>
    </border>
    <border>
      <left style="thin">
        <color rgb="FFD9D4CC"/>
      </left>
      <right style="thin">
        <color rgb="FFD9D4CC"/>
      </right>
      <top style="thin">
        <color rgb="FFD9D4CC"/>
      </top>
      <bottom style="thin">
        <color rgb="FFD9D4CC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/>
    <xf numFmtId="0" fontId="1" fillId="2" borderId="0" xfId="0" applyFont="1" applyFill="1"/>
    <xf numFmtId="0" fontId="2" fillId="0" borderId="0" xfId="0" applyFont="1"/>
    <xf numFmtId="0" fontId="2" fillId="3" borderId="0" xfId="0" applyFont="1" applyFill="1"/>
    <xf numFmtId="0" fontId="1" fillId="2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3" fillId="4" borderId="1" xfId="0" applyFont="1" applyFill="1" applyBorder="1" applyAlignment="1">
      <alignment horizontal="center"/>
    </xf>
    <xf numFmtId="0" fontId="0" fillId="0" borderId="1" xfId="0" applyBorder="1"/>
    <xf numFmtId="165" fontId="0" fillId="0" borderId="1" xfId="0" applyNumberFormat="1" applyBorder="1"/>
    <xf numFmtId="166" fontId="0" fillId="0" borderId="1" xfId="0" applyNumberFormat="1" applyBorder="1"/>
    <xf numFmtId="0" fontId="0" fillId="0" borderId="1" xfId="0" applyBorder="1" applyAlignment="1">
      <alignment horizontal="center"/>
    </xf>
    <xf numFmtId="0" fontId="3" fillId="2" borderId="0" xfId="0" applyFont="1" applyFill="1"/>
    <xf numFmtId="0" fontId="0" fillId="2" borderId="0" xfId="0" applyFill="1"/>
    <xf numFmtId="0" fontId="3" fillId="2" borderId="0" xfId="0" applyFont="1" applyFill="1"/>
    <xf numFmtId="0" fontId="3" fillId="2" borderId="1" xfId="0" applyFont="1" applyFill="1" applyBorder="1"/>
    <xf numFmtId="165" fontId="10" fillId="0" borderId="1" xfId="0" applyNumberFormat="1" applyFont="1" applyBorder="1"/>
    <xf numFmtId="167" fontId="10" fillId="0" borderId="1" xfId="0" applyNumberFormat="1" applyFont="1" applyBorder="1"/>
    <xf numFmtId="0" fontId="10" fillId="0" borderId="1" xfId="0" applyFont="1" applyBorder="1" applyAlignment="1">
      <alignment horizontal="center"/>
    </xf>
    <xf numFmtId="9" fontId="9" fillId="0" borderId="1" xfId="0" applyNumberFormat="1" applyFont="1" applyBorder="1"/>
    <xf numFmtId="0" fontId="0" fillId="0" borderId="0" xfId="0" applyAlignment="1">
      <alignment wrapText="1"/>
    </xf>
    <xf numFmtId="0" fontId="3" fillId="4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wrapText="1"/>
    </xf>
    <xf numFmtId="0" fontId="8" fillId="9" borderId="1" xfId="0" applyFont="1" applyFill="1" applyBorder="1" applyAlignment="1">
      <alignment horizontal="center" wrapText="1"/>
    </xf>
    <xf numFmtId="0" fontId="7" fillId="8" borderId="1" xfId="0" applyFont="1" applyFill="1" applyBorder="1" applyAlignment="1">
      <alignment horizontal="center" wrapText="1"/>
    </xf>
    <xf numFmtId="0" fontId="5" fillId="6" borderId="1" xfId="0" applyFont="1" applyFill="1" applyBorder="1" applyAlignment="1">
      <alignment horizontal="center" wrapText="1"/>
    </xf>
    <xf numFmtId="0" fontId="6" fillId="7" borderId="1" xfId="0" applyFont="1" applyFill="1" applyBorder="1" applyAlignment="1">
      <alignment horizontal="center" wrapText="1"/>
    </xf>
    <xf numFmtId="0" fontId="11" fillId="10" borderId="1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 wrapText="1"/>
    </xf>
    <xf numFmtId="0" fontId="12" fillId="0" borderId="0" xfId="0" applyFont="1"/>
    <xf numFmtId="0" fontId="12" fillId="0" borderId="0" xfId="0" applyFont="1" applyAlignment="1">
      <alignment wrapText="1"/>
    </xf>
    <xf numFmtId="0" fontId="3" fillId="4" borderId="1" xfId="0" applyFont="1" applyFill="1" applyBorder="1"/>
    <xf numFmtId="0" fontId="0" fillId="0" borderId="1" xfId="0" applyBorder="1"/>
    <xf numFmtId="0" fontId="10" fillId="0" borderId="1" xfId="0" applyFont="1" applyBorder="1"/>
    <xf numFmtId="0" fontId="0" fillId="0" borderId="1" xfId="0" applyBorder="1" applyAlignment="1">
      <alignment wrapText="1"/>
    </xf>
    <xf numFmtId="0" fontId="3" fillId="2" borderId="0" xfId="0" applyFont="1" applyFill="1" applyBorder="1"/>
    <xf numFmtId="0" fontId="13" fillId="0" borderId="0" xfId="0" applyFont="1" applyFill="1" applyBorder="1"/>
    <xf numFmtId="0" fontId="13" fillId="0" borderId="0" xfId="0" applyFont="1" applyFill="1" applyBorder="1" applyAlignment="1">
      <alignment wrapText="1"/>
    </xf>
  </cellXfs>
  <cellStyles count="1">
    <cellStyle name="Normal" xfId="0" builtinId="0"/>
  </cellStyles>
  <dxfs count="9">
    <dxf>
      <fill>
        <patternFill patternType="solid">
          <fgColor indexed="64"/>
          <bgColor rgb="FFF4F1EC"/>
        </patternFill>
      </fill>
    </dxf>
    <dxf>
      <font>
        <b/>
        <i val="0"/>
        <color rgb="FFA32036"/>
      </font>
      <fill>
        <patternFill patternType="solid">
          <fgColor indexed="64"/>
          <bgColor rgb="FFF8D7DA"/>
        </patternFill>
      </fill>
    </dxf>
    <dxf>
      <font>
        <b/>
        <i val="0"/>
        <color rgb="FFA32036"/>
      </font>
      <fill>
        <patternFill patternType="solid">
          <fgColor indexed="64"/>
          <bgColor rgb="FFF8D7DA"/>
        </patternFill>
      </fill>
    </dxf>
    <dxf>
      <font>
        <b/>
        <i val="0"/>
        <color rgb="FFA32036"/>
      </font>
      <fill>
        <patternFill patternType="solid">
          <fgColor indexed="64"/>
          <bgColor rgb="FFF8D7DA"/>
        </patternFill>
      </fill>
    </dxf>
    <dxf>
      <font>
        <b/>
        <i val="0"/>
        <color rgb="FF1E7A34"/>
      </font>
      <fill>
        <patternFill patternType="solid">
          <fgColor indexed="64"/>
          <bgColor rgb="FFD4EDDA"/>
        </patternFill>
      </fill>
    </dxf>
    <dxf>
      <font>
        <b/>
        <i val="0"/>
        <color rgb="FF5A32A3"/>
      </font>
      <fill>
        <patternFill patternType="solid">
          <fgColor indexed="64"/>
          <bgColor rgb="FFE2D6FF"/>
        </patternFill>
      </fill>
    </dxf>
    <dxf>
      <font>
        <b/>
        <i val="0"/>
        <color rgb="FFB8590A"/>
      </font>
      <fill>
        <patternFill patternType="solid">
          <fgColor indexed="64"/>
          <bgColor rgb="FFFFE8CC"/>
        </patternFill>
      </fill>
    </dxf>
    <dxf>
      <font>
        <b/>
        <i val="0"/>
        <color rgb="FF084298"/>
      </font>
      <fill>
        <patternFill patternType="solid">
          <fgColor indexed="64"/>
          <bgColor rgb="FFD0E8FF"/>
        </patternFill>
      </fill>
    </dxf>
    <dxf>
      <font>
        <b/>
        <i val="0"/>
        <color rgb="FF495057"/>
      </font>
      <fill>
        <patternFill patternType="solid">
          <fgColor indexed="64"/>
          <bgColor rgb="FFE9ECEF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Valor del pipeline por etapa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Resumen!$E$5</c:f>
              <c:strCache>
                <c:ptCount val="1"/>
                <c:pt idx="0">
                  <c:v>Valor total</c:v>
                </c:pt>
              </c:strCache>
            </c:strRef>
          </c:tx>
          <c:spPr>
            <a:solidFill>
              <a:srgbClr val="E85D04"/>
            </a:solidFill>
            <a:ln>
              <a:noFill/>
            </a:ln>
            <a:effectLst/>
          </c:spPr>
          <c:invertIfNegative val="0"/>
          <c:cat>
            <c:strRef>
              <c:f>Resumen!$D$6:$D$11</c:f>
              <c:strCache>
                <c:ptCount val="6"/>
                <c:pt idx="0">
                  <c:v>Cerrado Perdido</c:v>
                </c:pt>
                <c:pt idx="1">
                  <c:v>Cerrado Ganado</c:v>
                </c:pt>
                <c:pt idx="2">
                  <c:v>En Negociación</c:v>
                </c:pt>
                <c:pt idx="3">
                  <c:v>Propuesta/Cotización</c:v>
                </c:pt>
                <c:pt idx="4">
                  <c:v>Primer Contacto</c:v>
                </c:pt>
                <c:pt idx="5">
                  <c:v>Prospectos</c:v>
                </c:pt>
              </c:strCache>
            </c:strRef>
          </c:cat>
          <c:val>
            <c:numRef>
              <c:f>Resumen!$E$6:$E$11</c:f>
              <c:numCache>
                <c:formatCode>"$"#,##0;\("$"#,##0\);"-"</c:formatCode>
                <c:ptCount val="6"/>
                <c:pt idx="0">
                  <c:v>85000</c:v>
                </c:pt>
                <c:pt idx="1">
                  <c:v>0</c:v>
                </c:pt>
                <c:pt idx="2">
                  <c:v>61000</c:v>
                </c:pt>
                <c:pt idx="3">
                  <c:v>42000</c:v>
                </c:pt>
                <c:pt idx="4">
                  <c:v>38000</c:v>
                </c:pt>
                <c:pt idx="5">
                  <c:v>29000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FA-B54D-B4B9-387205BCD0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714334080"/>
        <c:axId val="714336768"/>
      </c:barChart>
      <c:catAx>
        <c:axId val="7143340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714336768"/>
        <c:crosses val="autoZero"/>
        <c:auto val="1"/>
        <c:lblAlgn val="ctr"/>
        <c:lblOffset val="100"/>
        <c:noMultiLvlLbl val="0"/>
      </c:catAx>
      <c:valAx>
        <c:axId val="7143367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;\(&quot;$&quot;#,##0\);&quot;-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714334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737774A-31DF-00B1-F4E8-C6CF01D360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B0BA7089-C6C7-5A48-AA8B-D8608F881CEE}">
  <we:reference id="WA200009404" version="1.0.0.8" store="Omex" storeType="OMEX"/>
  <we:alternateReferences>
    <we:reference id="WA200009404" version="1.0.0.8" store="WA200009404" storeType="OMEX"/>
  </we:alternateReferences>
  <we:properties>
    <we:property name="claude.fileId" value="&quot;fd14f0ec-8b47-4e4d-a5e4-b555bc5ce0fc&quot;"/>
  </we:properties>
  <we:bindings/>
  <we:snapshot xmlns:r="http://schemas.openxmlformats.org/officeDocument/2006/relationships"/>
</we:webextension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9"/>
  <sheetViews>
    <sheetView showGridLines="0" tabSelected="1" workbookViewId="0">
      <pane ySplit="4" topLeftCell="A5" activePane="bottomLeft" state="frozen"/>
      <selection pane="bottomLeft" activeCell="E18" sqref="E18"/>
    </sheetView>
  </sheetViews>
  <sheetFormatPr baseColWidth="10" defaultColWidth="8.83203125" defaultRowHeight="15" x14ac:dyDescent="0.2"/>
  <cols>
    <col min="1" max="1" width="31.6640625" customWidth="1"/>
    <col min="2" max="2" width="25" customWidth="1"/>
    <col min="3" max="3" width="21.6640625" customWidth="1"/>
    <col min="4" max="4" width="25" customWidth="1"/>
    <col min="5" max="6" width="16.6640625" customWidth="1"/>
    <col min="7" max="7" width="20" customWidth="1"/>
    <col min="8" max="8" width="33.33203125" customWidth="1"/>
    <col min="9" max="9" width="21.6640625" customWidth="1"/>
    <col min="10" max="10" width="18.33203125" customWidth="1"/>
    <col min="11" max="11" width="21.6640625" customWidth="1"/>
    <col min="12" max="12" width="36.6640625" customWidth="1"/>
  </cols>
  <sheetData>
    <row r="1" spans="1:12" ht="26" customHeight="1" x14ac:dyDescent="0.2">
      <c r="A1" s="5" t="s">
        <v>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ht="18" customHeight="1" x14ac:dyDescent="0.2">
      <c r="A2" s="6" t="s">
        <v>6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4" spans="1:12" ht="26" customHeight="1" x14ac:dyDescent="0.2">
      <c r="A4" s="7" t="s">
        <v>7</v>
      </c>
      <c r="B4" s="7" t="s">
        <v>0</v>
      </c>
      <c r="C4" s="7" t="s">
        <v>8</v>
      </c>
      <c r="D4" s="7" t="s">
        <v>2</v>
      </c>
      <c r="E4" s="7" t="s">
        <v>3</v>
      </c>
      <c r="F4" s="7" t="s">
        <v>1</v>
      </c>
      <c r="G4" s="7" t="s">
        <v>9</v>
      </c>
      <c r="H4" s="7" t="s">
        <v>10</v>
      </c>
      <c r="I4" s="7" t="s">
        <v>11</v>
      </c>
      <c r="J4" s="7" t="s">
        <v>12</v>
      </c>
      <c r="K4" s="7" t="s">
        <v>13</v>
      </c>
      <c r="L4" s="7" t="s">
        <v>4</v>
      </c>
    </row>
    <row r="5" spans="1:12" x14ac:dyDescent="0.2">
      <c r="A5" s="8" t="s">
        <v>14</v>
      </c>
      <c r="B5" s="8" t="s">
        <v>15</v>
      </c>
      <c r="C5" s="8" t="s">
        <v>16</v>
      </c>
      <c r="D5" s="8" t="s">
        <v>17</v>
      </c>
      <c r="E5" s="9">
        <v>85000</v>
      </c>
      <c r="F5" s="10">
        <v>46162</v>
      </c>
      <c r="G5" s="10">
        <v>46185</v>
      </c>
      <c r="H5" s="8"/>
      <c r="I5" s="8"/>
      <c r="J5" s="11" t="str">
        <f ca="1">IF(OR(D5="Cerrado Ganado",D5="Cerrado Perdido"),"-",IF(G5="","-",TODAY()-G5))</f>
        <v>-</v>
      </c>
      <c r="K5" s="8" t="s">
        <v>115</v>
      </c>
      <c r="L5" s="8" t="s">
        <v>18</v>
      </c>
    </row>
    <row r="6" spans="1:12" x14ac:dyDescent="0.2">
      <c r="A6" s="8" t="s">
        <v>19</v>
      </c>
      <c r="B6" s="8" t="s">
        <v>20</v>
      </c>
      <c r="C6" s="8" t="s">
        <v>21</v>
      </c>
      <c r="D6" s="8" t="s">
        <v>22</v>
      </c>
      <c r="E6" s="9">
        <v>42000</v>
      </c>
      <c r="F6" s="10">
        <v>46198</v>
      </c>
      <c r="G6" s="10">
        <v>46205</v>
      </c>
      <c r="H6" s="8" t="s">
        <v>23</v>
      </c>
      <c r="I6" s="10">
        <v>46213</v>
      </c>
      <c r="J6" s="11">
        <f t="shared" ref="J6:J39" ca="1" si="0">IF(OR(D6="Cerrado Ganado",D6="Cerrado Perdido"),"-",IF(G6="","-",TODAY()-G6))</f>
        <v>3</v>
      </c>
      <c r="K6" s="8"/>
      <c r="L6" s="8"/>
    </row>
    <row r="7" spans="1:12" x14ac:dyDescent="0.2">
      <c r="A7" s="8" t="s">
        <v>24</v>
      </c>
      <c r="B7" s="8" t="s">
        <v>25</v>
      </c>
      <c r="C7" s="8" t="s">
        <v>26</v>
      </c>
      <c r="D7" s="8" t="s">
        <v>27</v>
      </c>
      <c r="E7" s="9">
        <v>61000</v>
      </c>
      <c r="F7" s="10">
        <v>46188</v>
      </c>
      <c r="G7" s="10">
        <v>46207</v>
      </c>
      <c r="H7" s="8" t="s">
        <v>28</v>
      </c>
      <c r="I7" s="10">
        <v>46212</v>
      </c>
      <c r="J7" s="11">
        <f t="shared" ca="1" si="0"/>
        <v>1</v>
      </c>
      <c r="K7" s="8"/>
      <c r="L7" s="8"/>
    </row>
    <row r="8" spans="1:12" x14ac:dyDescent="0.2">
      <c r="A8" s="8" t="s">
        <v>29</v>
      </c>
      <c r="B8" s="8" t="s">
        <v>30</v>
      </c>
      <c r="C8" s="8" t="s">
        <v>31</v>
      </c>
      <c r="D8" s="8" t="s">
        <v>32</v>
      </c>
      <c r="E8" s="9">
        <v>38000</v>
      </c>
      <c r="F8" s="10">
        <v>46201</v>
      </c>
      <c r="G8" s="10">
        <v>46203</v>
      </c>
      <c r="H8" s="8" t="s">
        <v>33</v>
      </c>
      <c r="I8" s="10">
        <v>46211</v>
      </c>
      <c r="J8" s="11">
        <f t="shared" ca="1" si="0"/>
        <v>5</v>
      </c>
      <c r="K8" s="8"/>
      <c r="L8" s="8"/>
    </row>
    <row r="9" spans="1:12" x14ac:dyDescent="0.2">
      <c r="A9" s="8" t="s">
        <v>34</v>
      </c>
      <c r="B9" s="8" t="s">
        <v>35</v>
      </c>
      <c r="C9" s="8" t="s">
        <v>36</v>
      </c>
      <c r="D9" s="8" t="s">
        <v>37</v>
      </c>
      <c r="E9" s="9">
        <v>29000</v>
      </c>
      <c r="F9" s="10">
        <v>46193</v>
      </c>
      <c r="G9" s="10">
        <v>46200</v>
      </c>
      <c r="H9" s="8" t="s">
        <v>38</v>
      </c>
      <c r="I9" s="10">
        <v>46209</v>
      </c>
      <c r="J9" s="11">
        <f t="shared" ca="1" si="0"/>
        <v>8</v>
      </c>
      <c r="K9" s="8"/>
      <c r="L9" s="8"/>
    </row>
    <row r="10" spans="1:12" x14ac:dyDescent="0.2">
      <c r="A10" s="8"/>
      <c r="B10" s="8"/>
      <c r="C10" s="8"/>
      <c r="D10" s="8"/>
      <c r="E10" s="9"/>
      <c r="F10" s="10"/>
      <c r="G10" s="10"/>
      <c r="H10" s="8"/>
      <c r="I10" s="8"/>
      <c r="J10" s="11" t="str">
        <f t="shared" ca="1" si="0"/>
        <v>-</v>
      </c>
      <c r="K10" s="8"/>
      <c r="L10" s="8"/>
    </row>
    <row r="11" spans="1:12" x14ac:dyDescent="0.2">
      <c r="A11" s="8"/>
      <c r="B11" s="8"/>
      <c r="C11" s="8"/>
      <c r="D11" s="8"/>
      <c r="E11" s="9"/>
      <c r="F11" s="10"/>
      <c r="G11" s="10"/>
      <c r="H11" s="8"/>
      <c r="I11" s="8"/>
      <c r="J11" s="11" t="str">
        <f t="shared" ca="1" si="0"/>
        <v>-</v>
      </c>
      <c r="K11" s="8"/>
      <c r="L11" s="8"/>
    </row>
    <row r="12" spans="1:12" x14ac:dyDescent="0.2">
      <c r="A12" s="8"/>
      <c r="B12" s="8"/>
      <c r="C12" s="8"/>
      <c r="D12" s="8"/>
      <c r="E12" s="9"/>
      <c r="F12" s="10"/>
      <c r="G12" s="10"/>
      <c r="H12" s="8"/>
      <c r="I12" s="8"/>
      <c r="J12" s="11" t="str">
        <f t="shared" ca="1" si="0"/>
        <v>-</v>
      </c>
      <c r="K12" s="8"/>
      <c r="L12" s="8"/>
    </row>
    <row r="13" spans="1:12" x14ac:dyDescent="0.2">
      <c r="A13" s="8"/>
      <c r="B13" s="8"/>
      <c r="C13" s="8"/>
      <c r="D13" s="8"/>
      <c r="E13" s="9"/>
      <c r="F13" s="10"/>
      <c r="G13" s="10"/>
      <c r="H13" s="8"/>
      <c r="I13" s="8"/>
      <c r="J13" s="11" t="str">
        <f t="shared" ca="1" si="0"/>
        <v>-</v>
      </c>
      <c r="K13" s="8"/>
      <c r="L13" s="8"/>
    </row>
    <row r="14" spans="1:12" x14ac:dyDescent="0.2">
      <c r="A14" s="8"/>
      <c r="B14" s="8"/>
      <c r="C14" s="8"/>
      <c r="D14" s="8"/>
      <c r="E14" s="9"/>
      <c r="F14" s="10"/>
      <c r="G14" s="10"/>
      <c r="H14" s="8"/>
      <c r="I14" s="8"/>
      <c r="J14" s="11" t="str">
        <f t="shared" ca="1" si="0"/>
        <v>-</v>
      </c>
      <c r="K14" s="8"/>
      <c r="L14" s="8"/>
    </row>
    <row r="15" spans="1:12" x14ac:dyDescent="0.2">
      <c r="A15" s="8"/>
      <c r="B15" s="8"/>
      <c r="C15" s="8"/>
      <c r="D15" s="8"/>
      <c r="E15" s="9"/>
      <c r="F15" s="10"/>
      <c r="G15" s="10"/>
      <c r="H15" s="8"/>
      <c r="I15" s="8"/>
      <c r="J15" s="11" t="str">
        <f t="shared" ca="1" si="0"/>
        <v>-</v>
      </c>
      <c r="K15" s="8"/>
      <c r="L15" s="8"/>
    </row>
    <row r="16" spans="1:12" x14ac:dyDescent="0.2">
      <c r="A16" s="8"/>
      <c r="B16" s="8"/>
      <c r="C16" s="8"/>
      <c r="D16" s="8"/>
      <c r="E16" s="9"/>
      <c r="F16" s="10"/>
      <c r="G16" s="10"/>
      <c r="H16" s="8"/>
      <c r="I16" s="8"/>
      <c r="J16" s="11" t="str">
        <f t="shared" ca="1" si="0"/>
        <v>-</v>
      </c>
      <c r="K16" s="8"/>
      <c r="L16" s="8"/>
    </row>
    <row r="17" spans="1:12" x14ac:dyDescent="0.2">
      <c r="A17" s="8"/>
      <c r="B17" s="8"/>
      <c r="C17" s="8"/>
      <c r="D17" s="8"/>
      <c r="E17" s="9"/>
      <c r="F17" s="10"/>
      <c r="G17" s="10"/>
      <c r="H17" s="8"/>
      <c r="I17" s="8"/>
      <c r="J17" s="11" t="str">
        <f t="shared" ca="1" si="0"/>
        <v>-</v>
      </c>
      <c r="K17" s="8"/>
      <c r="L17" s="8"/>
    </row>
    <row r="18" spans="1:12" x14ac:dyDescent="0.2">
      <c r="A18" s="8"/>
      <c r="B18" s="8"/>
      <c r="C18" s="8"/>
      <c r="D18" s="8"/>
      <c r="E18" s="9"/>
      <c r="F18" s="10"/>
      <c r="G18" s="10"/>
      <c r="H18" s="8"/>
      <c r="I18" s="8"/>
      <c r="J18" s="11" t="str">
        <f t="shared" ca="1" si="0"/>
        <v>-</v>
      </c>
      <c r="K18" s="8"/>
      <c r="L18" s="8"/>
    </row>
    <row r="19" spans="1:12" x14ac:dyDescent="0.2">
      <c r="A19" s="8"/>
      <c r="B19" s="8"/>
      <c r="C19" s="8"/>
      <c r="D19" s="8"/>
      <c r="E19" s="9"/>
      <c r="F19" s="10"/>
      <c r="G19" s="10"/>
      <c r="H19" s="8"/>
      <c r="I19" s="8"/>
      <c r="J19" s="11" t="str">
        <f t="shared" ca="1" si="0"/>
        <v>-</v>
      </c>
      <c r="K19" s="8"/>
      <c r="L19" s="8"/>
    </row>
    <row r="20" spans="1:12" x14ac:dyDescent="0.2">
      <c r="A20" s="8"/>
      <c r="B20" s="8"/>
      <c r="C20" s="8"/>
      <c r="D20" s="8"/>
      <c r="E20" s="9"/>
      <c r="F20" s="10"/>
      <c r="G20" s="10"/>
      <c r="H20" s="8"/>
      <c r="I20" s="8"/>
      <c r="J20" s="11" t="str">
        <f t="shared" ca="1" si="0"/>
        <v>-</v>
      </c>
      <c r="K20" s="8"/>
      <c r="L20" s="8"/>
    </row>
    <row r="21" spans="1:12" x14ac:dyDescent="0.2">
      <c r="A21" s="8"/>
      <c r="B21" s="8"/>
      <c r="C21" s="8"/>
      <c r="D21" s="8"/>
      <c r="E21" s="9"/>
      <c r="F21" s="10"/>
      <c r="G21" s="10"/>
      <c r="H21" s="8"/>
      <c r="I21" s="8"/>
      <c r="J21" s="11" t="str">
        <f t="shared" ca="1" si="0"/>
        <v>-</v>
      </c>
      <c r="K21" s="8"/>
      <c r="L21" s="8"/>
    </row>
    <row r="22" spans="1:12" x14ac:dyDescent="0.2">
      <c r="A22" s="8"/>
      <c r="B22" s="8"/>
      <c r="C22" s="8"/>
      <c r="D22" s="8"/>
      <c r="E22" s="9"/>
      <c r="F22" s="10"/>
      <c r="G22" s="10"/>
      <c r="H22" s="8"/>
      <c r="I22" s="8"/>
      <c r="J22" s="11" t="str">
        <f t="shared" ca="1" si="0"/>
        <v>-</v>
      </c>
      <c r="K22" s="8"/>
      <c r="L22" s="8"/>
    </row>
    <row r="23" spans="1:12" x14ac:dyDescent="0.2">
      <c r="A23" s="8"/>
      <c r="B23" s="8"/>
      <c r="C23" s="8"/>
      <c r="D23" s="8"/>
      <c r="E23" s="9"/>
      <c r="F23" s="10"/>
      <c r="G23" s="10"/>
      <c r="H23" s="8"/>
      <c r="I23" s="8"/>
      <c r="J23" s="11" t="str">
        <f t="shared" ca="1" si="0"/>
        <v>-</v>
      </c>
      <c r="K23" s="8"/>
      <c r="L23" s="8"/>
    </row>
    <row r="24" spans="1:12" x14ac:dyDescent="0.2">
      <c r="A24" s="8"/>
      <c r="B24" s="8"/>
      <c r="C24" s="8"/>
      <c r="D24" s="8"/>
      <c r="E24" s="9"/>
      <c r="F24" s="10"/>
      <c r="G24" s="10"/>
      <c r="H24" s="8"/>
      <c r="I24" s="8"/>
      <c r="J24" s="11" t="str">
        <f t="shared" ca="1" si="0"/>
        <v>-</v>
      </c>
      <c r="K24" s="8"/>
      <c r="L24" s="8"/>
    </row>
    <row r="25" spans="1:12" x14ac:dyDescent="0.2">
      <c r="A25" s="8"/>
      <c r="B25" s="8"/>
      <c r="C25" s="8"/>
      <c r="D25" s="8"/>
      <c r="E25" s="9"/>
      <c r="F25" s="10"/>
      <c r="G25" s="10"/>
      <c r="H25" s="8"/>
      <c r="I25" s="8"/>
      <c r="J25" s="11" t="str">
        <f t="shared" ca="1" si="0"/>
        <v>-</v>
      </c>
      <c r="K25" s="8"/>
      <c r="L25" s="8"/>
    </row>
    <row r="26" spans="1:12" x14ac:dyDescent="0.2">
      <c r="A26" s="8"/>
      <c r="B26" s="8"/>
      <c r="C26" s="8"/>
      <c r="D26" s="8"/>
      <c r="E26" s="9"/>
      <c r="F26" s="10"/>
      <c r="G26" s="10"/>
      <c r="H26" s="8"/>
      <c r="I26" s="8"/>
      <c r="J26" s="11" t="str">
        <f t="shared" ca="1" si="0"/>
        <v>-</v>
      </c>
      <c r="K26" s="8"/>
      <c r="L26" s="8"/>
    </row>
    <row r="27" spans="1:12" x14ac:dyDescent="0.2">
      <c r="A27" s="8"/>
      <c r="B27" s="8"/>
      <c r="C27" s="8"/>
      <c r="D27" s="8"/>
      <c r="E27" s="9"/>
      <c r="F27" s="10"/>
      <c r="G27" s="10"/>
      <c r="H27" s="8"/>
      <c r="I27" s="8"/>
      <c r="J27" s="11" t="str">
        <f t="shared" ca="1" si="0"/>
        <v>-</v>
      </c>
      <c r="K27" s="8"/>
      <c r="L27" s="8"/>
    </row>
    <row r="28" spans="1:12" x14ac:dyDescent="0.2">
      <c r="A28" s="8"/>
      <c r="B28" s="8"/>
      <c r="C28" s="8"/>
      <c r="D28" s="8"/>
      <c r="E28" s="9"/>
      <c r="F28" s="10"/>
      <c r="G28" s="10"/>
      <c r="H28" s="8"/>
      <c r="I28" s="8"/>
      <c r="J28" s="11" t="str">
        <f t="shared" ca="1" si="0"/>
        <v>-</v>
      </c>
      <c r="K28" s="8"/>
      <c r="L28" s="8"/>
    </row>
    <row r="29" spans="1:12" x14ac:dyDescent="0.2">
      <c r="A29" s="8"/>
      <c r="B29" s="8"/>
      <c r="C29" s="8"/>
      <c r="D29" s="8"/>
      <c r="E29" s="9"/>
      <c r="F29" s="10"/>
      <c r="G29" s="10"/>
      <c r="H29" s="8"/>
      <c r="I29" s="8"/>
      <c r="J29" s="11" t="str">
        <f t="shared" ca="1" si="0"/>
        <v>-</v>
      </c>
      <c r="K29" s="8"/>
      <c r="L29" s="8"/>
    </row>
    <row r="30" spans="1:12" x14ac:dyDescent="0.2">
      <c r="A30" s="8"/>
      <c r="B30" s="8"/>
      <c r="C30" s="8"/>
      <c r="D30" s="8"/>
      <c r="E30" s="9"/>
      <c r="F30" s="10"/>
      <c r="G30" s="10"/>
      <c r="H30" s="8"/>
      <c r="I30" s="8"/>
      <c r="J30" s="11" t="str">
        <f t="shared" ca="1" si="0"/>
        <v>-</v>
      </c>
      <c r="K30" s="8"/>
      <c r="L30" s="8"/>
    </row>
    <row r="31" spans="1:12" x14ac:dyDescent="0.2">
      <c r="A31" s="8"/>
      <c r="B31" s="8"/>
      <c r="C31" s="8"/>
      <c r="D31" s="8"/>
      <c r="E31" s="9"/>
      <c r="F31" s="10"/>
      <c r="G31" s="10"/>
      <c r="H31" s="8"/>
      <c r="I31" s="8"/>
      <c r="J31" s="11" t="str">
        <f t="shared" ca="1" si="0"/>
        <v>-</v>
      </c>
      <c r="K31" s="8"/>
      <c r="L31" s="8"/>
    </row>
    <row r="32" spans="1:12" x14ac:dyDescent="0.2">
      <c r="A32" s="8"/>
      <c r="B32" s="8"/>
      <c r="C32" s="8"/>
      <c r="D32" s="8"/>
      <c r="E32" s="9"/>
      <c r="F32" s="10"/>
      <c r="G32" s="10"/>
      <c r="H32" s="8"/>
      <c r="I32" s="8"/>
      <c r="J32" s="11" t="str">
        <f t="shared" ca="1" si="0"/>
        <v>-</v>
      </c>
      <c r="K32" s="8"/>
      <c r="L32" s="8"/>
    </row>
    <row r="33" spans="1:12" x14ac:dyDescent="0.2">
      <c r="A33" s="8"/>
      <c r="B33" s="8"/>
      <c r="C33" s="8"/>
      <c r="D33" s="8"/>
      <c r="E33" s="9"/>
      <c r="F33" s="10"/>
      <c r="G33" s="10"/>
      <c r="H33" s="8"/>
      <c r="I33" s="8"/>
      <c r="J33" s="11" t="str">
        <f t="shared" ca="1" si="0"/>
        <v>-</v>
      </c>
      <c r="K33" s="8"/>
      <c r="L33" s="8"/>
    </row>
    <row r="34" spans="1:12" x14ac:dyDescent="0.2">
      <c r="A34" s="8"/>
      <c r="B34" s="8"/>
      <c r="C34" s="8"/>
      <c r="D34" s="8"/>
      <c r="E34" s="9"/>
      <c r="F34" s="10"/>
      <c r="G34" s="10"/>
      <c r="H34" s="8"/>
      <c r="I34" s="8"/>
      <c r="J34" s="11" t="str">
        <f t="shared" ca="1" si="0"/>
        <v>-</v>
      </c>
      <c r="K34" s="8"/>
      <c r="L34" s="8"/>
    </row>
    <row r="35" spans="1:12" x14ac:dyDescent="0.2">
      <c r="A35" s="8"/>
      <c r="B35" s="8"/>
      <c r="C35" s="8"/>
      <c r="D35" s="8"/>
      <c r="E35" s="9"/>
      <c r="F35" s="10"/>
      <c r="G35" s="10"/>
      <c r="H35" s="8"/>
      <c r="I35" s="8"/>
      <c r="J35" s="11" t="str">
        <f t="shared" ca="1" si="0"/>
        <v>-</v>
      </c>
      <c r="K35" s="8"/>
      <c r="L35" s="8"/>
    </row>
    <row r="36" spans="1:12" x14ac:dyDescent="0.2">
      <c r="A36" s="8"/>
      <c r="B36" s="8"/>
      <c r="C36" s="8"/>
      <c r="D36" s="8"/>
      <c r="E36" s="9"/>
      <c r="F36" s="10"/>
      <c r="G36" s="10"/>
      <c r="H36" s="8"/>
      <c r="I36" s="8"/>
      <c r="J36" s="11" t="str">
        <f t="shared" ca="1" si="0"/>
        <v>-</v>
      </c>
      <c r="K36" s="8"/>
      <c r="L36" s="8"/>
    </row>
    <row r="37" spans="1:12" x14ac:dyDescent="0.2">
      <c r="A37" s="8"/>
      <c r="B37" s="8"/>
      <c r="C37" s="8"/>
      <c r="D37" s="8"/>
      <c r="E37" s="9"/>
      <c r="F37" s="10"/>
      <c r="G37" s="10"/>
      <c r="H37" s="8"/>
      <c r="I37" s="8"/>
      <c r="J37" s="11" t="str">
        <f t="shared" ca="1" si="0"/>
        <v>-</v>
      </c>
      <c r="K37" s="8"/>
      <c r="L37" s="8"/>
    </row>
    <row r="38" spans="1:12" x14ac:dyDescent="0.2">
      <c r="A38" s="8"/>
      <c r="B38" s="8"/>
      <c r="C38" s="8"/>
      <c r="D38" s="8"/>
      <c r="E38" s="9"/>
      <c r="F38" s="10"/>
      <c r="G38" s="10"/>
      <c r="H38" s="8"/>
      <c r="I38" s="8"/>
      <c r="J38" s="11" t="str">
        <f t="shared" ca="1" si="0"/>
        <v>-</v>
      </c>
      <c r="K38" s="8"/>
      <c r="L38" s="8"/>
    </row>
    <row r="39" spans="1:12" x14ac:dyDescent="0.2">
      <c r="A39" s="8"/>
      <c r="B39" s="8"/>
      <c r="C39" s="8"/>
      <c r="D39" s="8"/>
      <c r="E39" s="9"/>
      <c r="F39" s="10"/>
      <c r="G39" s="10"/>
      <c r="H39" s="8"/>
      <c r="I39" s="8"/>
      <c r="J39" s="11" t="str">
        <f t="shared" ca="1" si="0"/>
        <v>-</v>
      </c>
      <c r="K39" s="8"/>
      <c r="L39" s="8"/>
    </row>
  </sheetData>
  <mergeCells count="2">
    <mergeCell ref="A1:L1"/>
    <mergeCell ref="A2:L2"/>
  </mergeCells>
  <conditionalFormatting sqref="D5:D39">
    <cfRule type="expression" dxfId="8" priority="1">
      <formula>$D5="Prospectos"</formula>
    </cfRule>
  </conditionalFormatting>
  <conditionalFormatting sqref="D5:D39">
    <cfRule type="expression" dxfId="7" priority="2">
      <formula>$D5="Primer Contacto"</formula>
    </cfRule>
  </conditionalFormatting>
  <conditionalFormatting sqref="D5:D39">
    <cfRule type="expression" dxfId="6" priority="3">
      <formula>$D5="Propuesta/Cotización"</formula>
    </cfRule>
  </conditionalFormatting>
  <conditionalFormatting sqref="D5:D39">
    <cfRule type="expression" dxfId="5" priority="4">
      <formula>$D5="En Negociación"</formula>
    </cfRule>
  </conditionalFormatting>
  <conditionalFormatting sqref="D5:D39">
    <cfRule type="expression" dxfId="4" priority="5">
      <formula>$D5="Cerrado Ganado"</formula>
    </cfRule>
  </conditionalFormatting>
  <conditionalFormatting sqref="D5:D39">
    <cfRule type="expression" dxfId="3" priority="6">
      <formula>$D5="Cerrado Perdido"</formula>
    </cfRule>
  </conditionalFormatting>
  <conditionalFormatting sqref="J5:J39">
    <cfRule type="expression" dxfId="2" priority="7">
      <formula>AND(ISNUMBER($J5),$J5&gt;5)</formula>
    </cfRule>
  </conditionalFormatting>
  <conditionalFormatting sqref="I5:I39">
    <cfRule type="expression" dxfId="1" priority="8">
      <formula>AND($I5&lt;&gt;"",$I5&lt;TODAY(),$D5&lt;&gt;"Cerrado Ganado",$D5&lt;&gt;"Cerrado Perdido")</formula>
    </cfRule>
  </conditionalFormatting>
  <conditionalFormatting sqref="A5:L39">
    <cfRule type="expression" dxfId="0" priority="10">
      <formula>ISEVEN(ROW())</formula>
    </cfRule>
  </conditionalFormatting>
  <dataValidations count="3">
    <dataValidation type="list" allowBlank="1" sqref="D51:D200" xr:uid="{00000000-0002-0000-0000-000000000000}">
      <formula1>"Prospecto,Contacto,Propuesta,Seguimiento,Ganado,Perdido"</formula1>
    </dataValidation>
    <dataValidation type="list" allowBlank="1" showInputMessage="1" showErrorMessage="1" sqref="D5:D39" xr:uid="{38A81EE3-BEF9-B84F-8E76-EC2699A23CB9}">
      <formula1>"Prospectos,Primer Contacto,Propuesta/Cotización,En Negociación,Cerrado Ganado,Cerrado Perdido"</formula1>
    </dataValidation>
    <dataValidation type="list" allowBlank="1" showInputMessage="1" showErrorMessage="1" sqref="K5:K39" xr:uid="{E4BB9FDB-BAA9-5D48-9557-D4D3BCB673D8}">
      <formula1>"Precio,Tiempo,Competencia,Necesidad cambió,Proceso,Otro"</formula1>
    </dataValidation>
  </dataValidations>
  <pageMargins left="0.75" right="0.75" top="1" bottom="1" header="0.5" footer="0.5"/>
  <headerFooter>
    <oddFooter>&amp;C_x000D_&amp;1#&amp;"Aptos"&amp;10&amp;K000000 Datos Públicos / Public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0A0A2-4CCD-A646-89F7-5FFDF50209CF}">
  <dimension ref="A1:H11"/>
  <sheetViews>
    <sheetView showGridLines="0" workbookViewId="0"/>
  </sheetViews>
  <sheetFormatPr baseColWidth="10" defaultRowHeight="15" x14ac:dyDescent="0.2"/>
  <cols>
    <col min="1" max="1" width="43.33203125" customWidth="1"/>
    <col min="2" max="2" width="21.6640625" customWidth="1"/>
    <col min="3" max="3" width="3.33203125" customWidth="1"/>
    <col min="4" max="4" width="28.33203125" customWidth="1"/>
    <col min="5" max="5" width="18.33203125" customWidth="1"/>
    <col min="6" max="6" width="20" customWidth="1"/>
    <col min="7" max="7" width="18.33203125" customWidth="1"/>
    <col min="8" max="8" width="21.6640625" customWidth="1"/>
  </cols>
  <sheetData>
    <row r="1" spans="1:8" ht="26" customHeight="1" x14ac:dyDescent="0.25">
      <c r="A1" s="2" t="s">
        <v>39</v>
      </c>
      <c r="B1" s="2"/>
      <c r="C1" s="2"/>
      <c r="D1" s="2"/>
      <c r="E1" s="2"/>
      <c r="F1" s="2"/>
      <c r="G1" s="2"/>
      <c r="H1" s="2"/>
    </row>
    <row r="2" spans="1:8" ht="18" customHeight="1" x14ac:dyDescent="0.2">
      <c r="A2" s="4" t="s">
        <v>40</v>
      </c>
      <c r="B2" s="4"/>
      <c r="C2" s="4"/>
      <c r="D2" s="4"/>
      <c r="E2" s="4"/>
      <c r="F2" s="4"/>
      <c r="G2" s="4"/>
      <c r="H2" s="4"/>
    </row>
    <row r="4" spans="1:8" x14ac:dyDescent="0.2">
      <c r="A4" s="15" t="s">
        <v>41</v>
      </c>
      <c r="B4" s="15"/>
      <c r="D4" s="15" t="s">
        <v>48</v>
      </c>
      <c r="E4" s="15"/>
      <c r="F4" s="15"/>
      <c r="G4" s="15"/>
      <c r="H4" s="15"/>
    </row>
    <row r="5" spans="1:8" x14ac:dyDescent="0.2">
      <c r="A5" s="8" t="s">
        <v>42</v>
      </c>
      <c r="B5" s="16">
        <f>SUM(E8:E11)</f>
        <v>170000</v>
      </c>
      <c r="D5" s="7" t="s">
        <v>2</v>
      </c>
      <c r="E5" s="7" t="s">
        <v>49</v>
      </c>
      <c r="F5" s="7" t="s">
        <v>50</v>
      </c>
      <c r="G5" s="7" t="s">
        <v>51</v>
      </c>
      <c r="H5" s="7" t="s">
        <v>52</v>
      </c>
    </row>
    <row r="6" spans="1:8" x14ac:dyDescent="0.2">
      <c r="A6" s="8" t="s">
        <v>43</v>
      </c>
      <c r="B6" s="16">
        <f>SUM(H8:H11)</f>
        <v>79150</v>
      </c>
      <c r="D6" s="8" t="s">
        <v>17</v>
      </c>
      <c r="E6" s="9">
        <f>SUMIFS('Tablero Comercial'!$E$5:$E$39,'Tablero Comercial'!$D$5:$D$39,$D6)</f>
        <v>85000</v>
      </c>
      <c r="F6" s="11">
        <f>COUNTIFS('Tablero Comercial'!$D$5:$D$39,$D6)</f>
        <v>1</v>
      </c>
      <c r="G6" s="19">
        <v>0</v>
      </c>
      <c r="H6" s="9">
        <f>E6*G6</f>
        <v>0</v>
      </c>
    </row>
    <row r="7" spans="1:8" x14ac:dyDescent="0.2">
      <c r="A7" s="8" t="s">
        <v>44</v>
      </c>
      <c r="B7" s="16">
        <f>E7</f>
        <v>0</v>
      </c>
      <c r="D7" s="8" t="s">
        <v>53</v>
      </c>
      <c r="E7" s="9">
        <f>SUMIFS('Tablero Comercial'!$E$5:$E$39,'Tablero Comercial'!$D$5:$D$39,$D7)</f>
        <v>0</v>
      </c>
      <c r="F7" s="11">
        <f>COUNTIFS('Tablero Comercial'!$D$5:$D$39,$D7)</f>
        <v>0</v>
      </c>
      <c r="G7" s="19">
        <v>1</v>
      </c>
      <c r="H7" s="9">
        <f>E7*G7</f>
        <v>0</v>
      </c>
    </row>
    <row r="8" spans="1:8" x14ac:dyDescent="0.2">
      <c r="A8" s="8" t="s">
        <v>45</v>
      </c>
      <c r="B8" s="17">
        <f>IFERROR(F7/(F7+F6),0)</f>
        <v>0</v>
      </c>
      <c r="D8" s="8" t="s">
        <v>27</v>
      </c>
      <c r="E8" s="9">
        <f>SUMIFS('Tablero Comercial'!$E$5:$E$39,'Tablero Comercial'!$D$5:$D$39,$D8)</f>
        <v>61000</v>
      </c>
      <c r="F8" s="11">
        <f>COUNTIFS('Tablero Comercial'!$D$5:$D$39,$D8)</f>
        <v>1</v>
      </c>
      <c r="G8" s="19">
        <v>0.75</v>
      </c>
      <c r="H8" s="9">
        <f>E8*G8</f>
        <v>45750</v>
      </c>
    </row>
    <row r="9" spans="1:8" x14ac:dyDescent="0.2">
      <c r="A9" s="8" t="s">
        <v>46</v>
      </c>
      <c r="B9" s="18" cm="1">
        <f t="array" aca="1" ref="B9" ca="1">SUMPRODUCT(('Tablero Comercial'!$D$5:$D$39&lt;&gt;"")*('Tablero Comercial'!$D$5:$D$39&lt;&gt;"Cerrado Ganado")*('Tablero Comercial'!$D$5:$D$39&lt;&gt;"Cerrado Perdido")*((('Tablero Comercial'!$I$5:$I$39="")+(IFERROR('Tablero Comercial'!$J$5:$J$39,0)&gt;5))&gt;0))</f>
        <v>1</v>
      </c>
      <c r="D9" s="8" t="s">
        <v>22</v>
      </c>
      <c r="E9" s="9">
        <f>SUMIFS('Tablero Comercial'!$E$5:$E$39,'Tablero Comercial'!$D$5:$D$39,$D9)</f>
        <v>42000</v>
      </c>
      <c r="F9" s="11">
        <f>COUNTIFS('Tablero Comercial'!$D$5:$D$39,$D9)</f>
        <v>1</v>
      </c>
      <c r="G9" s="19">
        <v>0.5</v>
      </c>
      <c r="H9" s="9">
        <f>E9*G9</f>
        <v>21000</v>
      </c>
    </row>
    <row r="10" spans="1:8" x14ac:dyDescent="0.2">
      <c r="A10" s="8" t="s">
        <v>47</v>
      </c>
      <c r="B10" s="18" cm="1">
        <f t="array" ref="B10">IFERROR(SUMPRODUCT(('Tablero Comercial'!$D$5:$D$39="Cerrado Ganado")*('Tablero Comercial'!$G$5:$G$39-'Tablero Comercial'!$F$5:$F$39))/COUNTIFS('Tablero Comercial'!$D$5:$D$39,"Cerrado Ganado"),0)</f>
        <v>0</v>
      </c>
      <c r="D10" s="8" t="s">
        <v>32</v>
      </c>
      <c r="E10" s="9">
        <f>SUMIFS('Tablero Comercial'!$E$5:$E$39,'Tablero Comercial'!$D$5:$D$39,$D10)</f>
        <v>38000</v>
      </c>
      <c r="F10" s="11">
        <f>COUNTIFS('Tablero Comercial'!$D$5:$D$39,$D10)</f>
        <v>1</v>
      </c>
      <c r="G10" s="19">
        <v>0.25</v>
      </c>
      <c r="H10" s="9">
        <f>E10*G10</f>
        <v>9500</v>
      </c>
    </row>
    <row r="11" spans="1:8" x14ac:dyDescent="0.2">
      <c r="D11" s="8" t="s">
        <v>37</v>
      </c>
      <c r="E11" s="9">
        <f>SUMIFS('Tablero Comercial'!$E$5:$E$39,'Tablero Comercial'!$D$5:$D$39,$D11)</f>
        <v>29000</v>
      </c>
      <c r="F11" s="11">
        <f>COUNTIFS('Tablero Comercial'!$D$5:$D$39,$D11)</f>
        <v>1</v>
      </c>
      <c r="G11" s="19">
        <v>0.1</v>
      </c>
      <c r="H11" s="9">
        <f>E11*G11</f>
        <v>2900</v>
      </c>
    </row>
  </sheetData>
  <mergeCells count="4">
    <mergeCell ref="A1:H1"/>
    <mergeCell ref="A2:H2"/>
    <mergeCell ref="A4:B4"/>
    <mergeCell ref="D4:H4"/>
  </mergeCells>
  <pageMargins left="0.7" right="0.7" top="0.75" bottom="0.75" header="0.3" footer="0.3"/>
  <headerFooter>
    <oddFooter>&amp;C_x000D_&amp;1#&amp;"Aptos"&amp;10&amp;K000000 Datos Públicos / Public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9"/>
  <sheetViews>
    <sheetView showGridLines="0" workbookViewId="0">
      <selection sqref="A1:E1"/>
    </sheetView>
  </sheetViews>
  <sheetFormatPr baseColWidth="10" defaultColWidth="8.83203125" defaultRowHeight="15" x14ac:dyDescent="0.2"/>
  <cols>
    <col min="1" max="1" width="4.6640625" customWidth="1"/>
    <col min="2" max="2" width="28.33203125" customWidth="1"/>
    <col min="3" max="3" width="31.6640625" customWidth="1"/>
    <col min="4" max="4" width="50" customWidth="1"/>
    <col min="5" max="5" width="11.6640625" customWidth="1"/>
  </cols>
  <sheetData>
    <row r="1" spans="1:5" ht="26" customHeight="1" x14ac:dyDescent="0.25">
      <c r="A1" s="2" t="s">
        <v>54</v>
      </c>
      <c r="B1" s="2"/>
      <c r="C1" s="2"/>
      <c r="D1" s="2"/>
      <c r="E1" s="2"/>
    </row>
    <row r="2" spans="1:5" ht="18" customHeight="1" x14ac:dyDescent="0.2">
      <c r="A2" s="4" t="s">
        <v>55</v>
      </c>
      <c r="B2" s="4"/>
      <c r="C2" s="4"/>
      <c r="D2" s="4"/>
      <c r="E2" s="4"/>
    </row>
    <row r="4" spans="1:5" x14ac:dyDescent="0.2">
      <c r="A4" s="14" t="s">
        <v>56</v>
      </c>
      <c r="B4" s="14"/>
      <c r="C4" s="14"/>
      <c r="D4" s="14"/>
      <c r="E4" s="14"/>
    </row>
    <row r="5" spans="1:5" ht="40" customHeight="1" x14ac:dyDescent="0.2">
      <c r="A5" s="20" t="s">
        <v>57</v>
      </c>
      <c r="B5" s="1"/>
      <c r="C5" s="1"/>
      <c r="D5" s="1"/>
      <c r="E5" s="1"/>
    </row>
    <row r="7" spans="1:5" x14ac:dyDescent="0.2">
      <c r="A7" s="12" t="s">
        <v>58</v>
      </c>
      <c r="B7" s="13"/>
      <c r="C7" s="13"/>
      <c r="D7" s="13"/>
      <c r="E7" s="13"/>
    </row>
    <row r="8" spans="1:5" ht="48" x14ac:dyDescent="0.2">
      <c r="A8" s="21" t="s">
        <v>59</v>
      </c>
      <c r="B8" s="22" t="s">
        <v>2</v>
      </c>
      <c r="C8" s="22" t="s">
        <v>60</v>
      </c>
      <c r="D8" s="22" t="s">
        <v>61</v>
      </c>
      <c r="E8" s="21" t="s">
        <v>62</v>
      </c>
    </row>
    <row r="9" spans="1:5" ht="45" customHeight="1" x14ac:dyDescent="0.2">
      <c r="A9" s="23">
        <v>1</v>
      </c>
      <c r="B9" s="24" t="s">
        <v>37</v>
      </c>
      <c r="C9" s="24" t="s">
        <v>63</v>
      </c>
      <c r="D9" s="24" t="s">
        <v>64</v>
      </c>
      <c r="E9" s="25" t="s">
        <v>65</v>
      </c>
    </row>
    <row r="10" spans="1:5" ht="45" customHeight="1" x14ac:dyDescent="0.2">
      <c r="A10" s="23">
        <v>2</v>
      </c>
      <c r="B10" s="24" t="s">
        <v>32</v>
      </c>
      <c r="C10" s="24" t="s">
        <v>66</v>
      </c>
      <c r="D10" s="24" t="s">
        <v>67</v>
      </c>
      <c r="E10" s="26" t="s">
        <v>68</v>
      </c>
    </row>
    <row r="11" spans="1:5" ht="45" customHeight="1" x14ac:dyDescent="0.2">
      <c r="A11" s="23">
        <v>3</v>
      </c>
      <c r="B11" s="24" t="s">
        <v>22</v>
      </c>
      <c r="C11" s="24" t="s">
        <v>69</v>
      </c>
      <c r="D11" s="24" t="s">
        <v>70</v>
      </c>
      <c r="E11" s="27" t="s">
        <v>71</v>
      </c>
    </row>
    <row r="12" spans="1:5" ht="45" customHeight="1" x14ac:dyDescent="0.2">
      <c r="A12" s="23">
        <v>4</v>
      </c>
      <c r="B12" s="24" t="s">
        <v>27</v>
      </c>
      <c r="C12" s="24" t="s">
        <v>72</v>
      </c>
      <c r="D12" s="24" t="s">
        <v>73</v>
      </c>
      <c r="E12" s="28" t="s">
        <v>74</v>
      </c>
    </row>
    <row r="13" spans="1:5" ht="45" customHeight="1" x14ac:dyDescent="0.2">
      <c r="A13" s="23">
        <v>5</v>
      </c>
      <c r="B13" s="24" t="s">
        <v>53</v>
      </c>
      <c r="C13" s="24" t="s">
        <v>75</v>
      </c>
      <c r="D13" s="24" t="s">
        <v>76</v>
      </c>
      <c r="E13" s="29" t="s">
        <v>77</v>
      </c>
    </row>
    <row r="14" spans="1:5" ht="45" customHeight="1" x14ac:dyDescent="0.2">
      <c r="A14" s="23">
        <v>6</v>
      </c>
      <c r="B14" s="24" t="s">
        <v>17</v>
      </c>
      <c r="C14" s="24" t="s">
        <v>78</v>
      </c>
      <c r="D14" s="24" t="s">
        <v>79</v>
      </c>
      <c r="E14" s="30" t="s">
        <v>80</v>
      </c>
    </row>
    <row r="16" spans="1:5" x14ac:dyDescent="0.2">
      <c r="A16" s="14" t="s">
        <v>81</v>
      </c>
      <c r="B16" s="14"/>
      <c r="C16" s="14"/>
      <c r="D16" s="14"/>
      <c r="E16" s="14"/>
    </row>
    <row r="17" spans="1:5" ht="30" customHeight="1" x14ac:dyDescent="0.2">
      <c r="A17" s="32" t="s">
        <v>82</v>
      </c>
      <c r="B17" s="31"/>
      <c r="C17" s="31"/>
      <c r="D17" s="31"/>
      <c r="E17" s="31"/>
    </row>
    <row r="18" spans="1:5" ht="30" customHeight="1" x14ac:dyDescent="0.2">
      <c r="A18" s="32" t="s">
        <v>83</v>
      </c>
      <c r="B18" s="31"/>
      <c r="C18" s="31"/>
      <c r="D18" s="31"/>
      <c r="E18" s="31"/>
    </row>
    <row r="19" spans="1:5" ht="30" customHeight="1" x14ac:dyDescent="0.2">
      <c r="A19" s="32" t="s">
        <v>84</v>
      </c>
      <c r="B19" s="31"/>
      <c r="C19" s="31"/>
      <c r="D19" s="31"/>
      <c r="E19" s="31"/>
    </row>
    <row r="20" spans="1:5" ht="30" customHeight="1" x14ac:dyDescent="0.2">
      <c r="A20" s="32" t="s">
        <v>85</v>
      </c>
      <c r="B20" s="31"/>
      <c r="C20" s="31"/>
      <c r="D20" s="31"/>
      <c r="E20" s="31"/>
    </row>
    <row r="21" spans="1:5" ht="30" customHeight="1" x14ac:dyDescent="0.2">
      <c r="A21" s="32" t="s">
        <v>86</v>
      </c>
      <c r="B21" s="31"/>
      <c r="C21" s="31"/>
      <c r="D21" s="31"/>
      <c r="E21" s="31"/>
    </row>
    <row r="23" spans="1:5" x14ac:dyDescent="0.2">
      <c r="A23" s="14" t="s">
        <v>87</v>
      </c>
      <c r="B23" s="14"/>
      <c r="C23" s="14"/>
      <c r="D23" s="14"/>
      <c r="E23" s="14"/>
    </row>
    <row r="24" spans="1:5" ht="28" customHeight="1" x14ac:dyDescent="0.2">
      <c r="A24" s="20" t="s">
        <v>88</v>
      </c>
      <c r="B24" s="1"/>
      <c r="C24" s="1"/>
      <c r="D24" s="1"/>
      <c r="E24" s="1"/>
    </row>
    <row r="25" spans="1:5" ht="28" customHeight="1" x14ac:dyDescent="0.2">
      <c r="A25" s="20" t="s">
        <v>89</v>
      </c>
      <c r="B25" s="1"/>
      <c r="C25" s="1"/>
      <c r="D25" s="1"/>
      <c r="E25" s="1"/>
    </row>
    <row r="26" spans="1:5" ht="28" customHeight="1" x14ac:dyDescent="0.2">
      <c r="A26" s="20" t="s">
        <v>90</v>
      </c>
      <c r="B26" s="1"/>
      <c r="C26" s="1"/>
      <c r="D26" s="1"/>
      <c r="E26" s="1"/>
    </row>
    <row r="27" spans="1:5" ht="28" customHeight="1" x14ac:dyDescent="0.2">
      <c r="A27" s="20" t="s">
        <v>91</v>
      </c>
      <c r="B27" s="1"/>
      <c r="C27" s="1"/>
      <c r="D27" s="1"/>
      <c r="E27" s="1"/>
    </row>
    <row r="28" spans="1:5" ht="28" customHeight="1" x14ac:dyDescent="0.2">
      <c r="A28" s="20" t="s">
        <v>92</v>
      </c>
      <c r="B28" s="1"/>
      <c r="C28" s="1"/>
      <c r="D28" s="1"/>
      <c r="E28" s="1"/>
    </row>
    <row r="29" spans="1:5" ht="28" customHeight="1" x14ac:dyDescent="0.2">
      <c r="A29" s="20" t="s">
        <v>93</v>
      </c>
      <c r="B29" s="1"/>
      <c r="C29" s="1"/>
      <c r="D29" s="1"/>
      <c r="E29" s="1"/>
    </row>
    <row r="31" spans="1:5" x14ac:dyDescent="0.2">
      <c r="A31" s="14" t="s">
        <v>94</v>
      </c>
      <c r="B31" s="14"/>
      <c r="C31" s="14"/>
      <c r="D31" s="14"/>
      <c r="E31" s="14"/>
    </row>
    <row r="32" spans="1:5" ht="28" customHeight="1" x14ac:dyDescent="0.2">
      <c r="A32" s="20" t="s">
        <v>95</v>
      </c>
      <c r="B32" s="1"/>
      <c r="C32" s="1"/>
      <c r="D32" s="1"/>
      <c r="E32" s="1"/>
    </row>
    <row r="33" spans="1:5" ht="28" customHeight="1" x14ac:dyDescent="0.2">
      <c r="A33" s="20" t="s">
        <v>96</v>
      </c>
      <c r="B33" s="1"/>
      <c r="C33" s="1"/>
      <c r="D33" s="1"/>
      <c r="E33" s="1"/>
    </row>
    <row r="34" spans="1:5" ht="28" customHeight="1" x14ac:dyDescent="0.2">
      <c r="A34" s="20" t="s">
        <v>97</v>
      </c>
      <c r="B34" s="1"/>
      <c r="C34" s="1"/>
      <c r="D34" s="1"/>
      <c r="E34" s="1"/>
    </row>
    <row r="35" spans="1:5" ht="28" customHeight="1" x14ac:dyDescent="0.2">
      <c r="A35" s="20" t="s">
        <v>98</v>
      </c>
      <c r="B35" s="1"/>
      <c r="C35" s="1"/>
      <c r="D35" s="1"/>
      <c r="E35" s="1"/>
    </row>
    <row r="37" spans="1:5" x14ac:dyDescent="0.2">
      <c r="A37" s="14" t="s">
        <v>99</v>
      </c>
      <c r="B37" s="14"/>
      <c r="C37" s="14"/>
      <c r="D37" s="14"/>
      <c r="E37" s="14"/>
    </row>
    <row r="38" spans="1:5" x14ac:dyDescent="0.2">
      <c r="A38" s="33" t="s">
        <v>100</v>
      </c>
      <c r="B38" s="33" t="s">
        <v>101</v>
      </c>
      <c r="C38" s="8"/>
      <c r="D38" s="34"/>
      <c r="E38" s="34"/>
    </row>
    <row r="39" spans="1:5" ht="32" customHeight="1" x14ac:dyDescent="0.2">
      <c r="A39" s="35" t="s">
        <v>102</v>
      </c>
      <c r="B39" s="36" t="s">
        <v>103</v>
      </c>
      <c r="C39" s="34"/>
      <c r="D39" s="34"/>
      <c r="E39" s="34"/>
    </row>
    <row r="40" spans="1:5" ht="32" customHeight="1" x14ac:dyDescent="0.2">
      <c r="A40" s="35" t="s">
        <v>104</v>
      </c>
      <c r="B40" s="36" t="s">
        <v>105</v>
      </c>
      <c r="C40" s="34"/>
      <c r="D40" s="34"/>
      <c r="E40" s="34"/>
    </row>
    <row r="41" spans="1:5" ht="32" customHeight="1" x14ac:dyDescent="0.2">
      <c r="A41" s="35" t="s">
        <v>106</v>
      </c>
      <c r="B41" s="36" t="s">
        <v>107</v>
      </c>
      <c r="C41" s="34"/>
      <c r="D41" s="34"/>
      <c r="E41" s="34"/>
    </row>
    <row r="42" spans="1:5" ht="32" customHeight="1" x14ac:dyDescent="0.2">
      <c r="A42" s="35" t="s">
        <v>45</v>
      </c>
      <c r="B42" s="36" t="s">
        <v>108</v>
      </c>
      <c r="C42" s="34"/>
      <c r="D42" s="34"/>
      <c r="E42" s="34"/>
    </row>
    <row r="43" spans="1:5" ht="32" customHeight="1" x14ac:dyDescent="0.2">
      <c r="A43" s="35" t="s">
        <v>46</v>
      </c>
      <c r="B43" s="36" t="s">
        <v>109</v>
      </c>
      <c r="C43" s="34"/>
      <c r="D43" s="34"/>
      <c r="E43" s="34"/>
    </row>
    <row r="44" spans="1:5" ht="32" customHeight="1" x14ac:dyDescent="0.2">
      <c r="A44" s="35" t="s">
        <v>110</v>
      </c>
      <c r="B44" s="36" t="s">
        <v>111</v>
      </c>
      <c r="C44" s="34"/>
      <c r="D44" s="34"/>
      <c r="E44" s="34"/>
    </row>
    <row r="46" spans="1:5" x14ac:dyDescent="0.2">
      <c r="A46" s="37" t="s">
        <v>112</v>
      </c>
      <c r="B46" s="37"/>
      <c r="C46" s="37"/>
      <c r="D46" s="37"/>
      <c r="E46" s="37"/>
    </row>
    <row r="47" spans="1:5" ht="45" customHeight="1" x14ac:dyDescent="0.2">
      <c r="A47" s="39" t="s">
        <v>113</v>
      </c>
      <c r="B47" s="38"/>
      <c r="C47" s="38"/>
      <c r="D47" s="38"/>
      <c r="E47" s="38"/>
    </row>
    <row r="49" spans="1:5" x14ac:dyDescent="0.2">
      <c r="A49" s="3" t="s">
        <v>114</v>
      </c>
      <c r="B49" s="3"/>
      <c r="C49" s="3"/>
      <c r="D49" s="3"/>
      <c r="E49" s="3"/>
    </row>
  </sheetData>
  <mergeCells count="33">
    <mergeCell ref="B43:E43"/>
    <mergeCell ref="B44:E44"/>
    <mergeCell ref="A46:E46"/>
    <mergeCell ref="A47:E47"/>
    <mergeCell ref="A49:E49"/>
    <mergeCell ref="D38:E38"/>
    <mergeCell ref="B39:E39"/>
    <mergeCell ref="B40:E40"/>
    <mergeCell ref="B41:E41"/>
    <mergeCell ref="B42:E42"/>
    <mergeCell ref="A32:E32"/>
    <mergeCell ref="A33:E33"/>
    <mergeCell ref="A34:E34"/>
    <mergeCell ref="A35:E35"/>
    <mergeCell ref="A37:E37"/>
    <mergeCell ref="A21:E21"/>
    <mergeCell ref="A23:E23"/>
    <mergeCell ref="A31:E31"/>
    <mergeCell ref="A24:E24"/>
    <mergeCell ref="A25:E25"/>
    <mergeCell ref="A26:E26"/>
    <mergeCell ref="A27:E27"/>
    <mergeCell ref="A28:E28"/>
    <mergeCell ref="A29:E29"/>
    <mergeCell ref="A16:E16"/>
    <mergeCell ref="A17:E17"/>
    <mergeCell ref="A18:E18"/>
    <mergeCell ref="A19:E19"/>
    <mergeCell ref="A20:E20"/>
    <mergeCell ref="A1:E1"/>
    <mergeCell ref="A2:E2"/>
    <mergeCell ref="A4:E4"/>
    <mergeCell ref="A5:E5"/>
  </mergeCells>
  <pageMargins left="0.75" right="0.75" top="1" bottom="1" header="0.5" footer="0.5"/>
  <headerFooter>
    <oddFooter>&amp;C_x000D_&amp;1#&amp;"Aptos"&amp;10&amp;K000000 Datos Públicos / Public</oddFooter>
  </headerFooter>
</worksheet>
</file>

<file path=docMetadata/LabelInfo.xml><?xml version="1.0" encoding="utf-8"?>
<clbl:labelList xmlns:clbl="http://schemas.microsoft.com/office/2020/mipLabelMetadata">
  <clbl:label id="{5fb22e38-1a08-4b06-a6dd-a7ec074d3af8}" enabled="1" method="Standard" siteId="{433ec967-f454-49f2-b132-d07f81545e02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Tablero Comercial</vt:lpstr>
      <vt:lpstr>Resumen</vt:lpstr>
      <vt:lpstr>Cómo usarla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PEREZ RENTERIA JOSE LUIS (OFCORP)</cp:lastModifiedBy>
  <dcterms:created xsi:type="dcterms:W3CDTF">2026-07-06T04:44:07Z</dcterms:created>
  <dcterms:modified xsi:type="dcterms:W3CDTF">2026-07-06T05:26:42Z</dcterms:modified>
</cp:coreProperties>
</file>