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Empieza aquí" sheetId="1" state="visible" r:id="rId3"/>
    <sheet name="Inventario" sheetId="2" state="visible" r:id="rId4"/>
    <sheet name="Notas" sheetId="3" state="visible" r:id="rId5"/>
  </sheets>
  <definedNames>
    <definedName function="false" hidden="true" localSheetId="1" name="_xlnm._FilterDatabase" vbProcedure="false">Inventario!$A$15:$N$115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<sst xmlns="http://schemas.openxmlformats.org/spreadsheetml/2006/main" count="100" uniqueCount="92">
  <si>
    <t xml:space="preserve">V.E.N.D.E. con IA</t>
  </si>
  <si>
    <t xml:space="preserve">Control de Inventario</t>
  </si>
  <si>
    <t xml:space="preserve">Punto de reorden y capital sin mover · Versión 1.0 · Agosto 2026</t>
  </si>
  <si>
    <t xml:space="preserve">¿Qué es esta herramienta?</t>
  </si>
  <si>
    <t xml:space="preserve">El inventario esconde dos fugas opuestas: ventas perdidas por faltantes (el cliente llegó y no había) y capital muerto en productos que no se mueven. Este control resuelve las dos: calcula el punto de reorden de cada producto según SU ritmo de venta y el tiempo de entrega de tu proveedor, te avisa qué pedir HOY antes de quedarte sin stock, y te muestra cuánto dinero tienes dormido en productos con exceso. Sin sistemas caros: tu lista de productos y 10 minutos por semana.</t>
  </si>
  <si>
    <t xml:space="preserve">Empieza en 3 pasos</t>
  </si>
  <si>
    <t xml:space="preserve">1.</t>
  </si>
  <si>
    <t xml:space="preserve">Llena el recuadro naranja: a partir de cuántas semanas de inventario consideras que un producto está en exceso (sugerido: 8).</t>
  </si>
  <si>
    <t xml:space="preserve">2.</t>
  </si>
  <si>
    <t xml:space="preserve">Borra los ejemplos (filas 16 a 25, columnas crema) y captura tus productos: existencia actual, venta promedio semanal, días de entrega del proveedor y costo. Empieza por tus 20 productos más importantes.</t>
  </si>
  <si>
    <t xml:space="preserve">3.</t>
  </si>
  <si>
    <t xml:space="preserve">Revisa las tarjetas y la columna Estado: pide lo marcado en 🔴/🟠 y decide qué hacer con los 🟣 de exceso (promoción, paquete, devolución).</t>
  </si>
  <si>
    <t xml:space="preserve">Cómo funciona el punto de reorden</t>
  </si>
  <si>
    <t xml:space="preserve">Punto de reorden = (venta diaria × días de entrega del proveedor) + stock de seguridad. Ejemplo: vendes 14 piezas por semana (2 diarias) y tu proveedor tarda 5 días: si te quedan 10 piezas o menos, hay que pedir HOY (2 × 5 = 10 + tu colchón). La herramienta lo calcula por producto; tú solo mantienes la existencia al día. El pedido sugerido repone hasta el doble del punto de reorden (un ciclo completo de entrega más colchón); ajústalo a los tamaños de lote de tu proveedor.</t>
  </si>
  <si>
    <t xml:space="preserve">Cómo leer el estado</t>
  </si>
  <si>
    <t xml:space="preserve">⛔ Sin stock</t>
  </si>
  <si>
    <t xml:space="preserve">Existencia en cero: estás perdiendo ventas hoy. Pedido urgente o consigue sustituto.</t>
  </si>
  <si>
    <t xml:space="preserve">🔴 Pedir ya</t>
  </si>
  <si>
    <t xml:space="preserve">La existencia tocó el punto de reorden: si no pides hoy, te quedarás sin producto antes de que llegue el proveedor.</t>
  </si>
  <si>
    <t xml:space="preserve">🟢 Sano</t>
  </si>
  <si>
    <t xml:space="preserve">Existencia por encima del reorden y sin exceso. No requiere acción.</t>
  </si>
  <si>
    <t xml:space="preserve">🟣 Exceso</t>
  </si>
  <si>
    <t xml:space="preserve">Más semanas de inventario que tu umbral: capital dormido. Promoción, paquete con productos estrella, o reduce el próximo pedido.</t>
  </si>
  <si>
    <t xml:space="preserve">Tu rutina semanal (10 minutos)</t>
  </si>
  <si>
    <t xml:space="preserve">•  Actualiza la existencia de tus productos principales (o cópiala de tu punto de venta).</t>
  </si>
  <si>
    <t xml:space="preserve">•  Genera tu pedido de la semana con todo lo que esté en 🔴 o ⛔ — la columna Sugerido te dice cuánto pedir.</t>
  </si>
  <si>
    <t xml:space="preserve">•  Una vez al mes, ataca un producto 🟣: cada peso que liberas del exceso es efectivo para lo que sí se vende.</t>
  </si>
  <si>
    <t xml:space="preserve">•  Ajusta la venta semanal de un producto cuando cambie su ritmo (temporadas, promociones).</t>
  </si>
  <si>
    <t xml:space="preserve">Para no romper la herramienta</t>
  </si>
  <si>
    <t xml:space="preserve">•  Escribe solo en las celdas claras: el recuadro naranja y las columnas A a I. Las grises se calculan solas.</t>
  </si>
  <si>
    <t xml:space="preserve">•  No insertes ni elimines filas o columnas. La columna oculta junto al valor es parte del cálculo: no la borres.</t>
  </si>
  <si>
    <t xml:space="preserve">•  Hay 100 filas listas con fórmulas; captura en la primera fila vacía, sin dejar filas en blanco.</t>
  </si>
  <si>
    <t xml:space="preserve">•  ¿Usas Google Sheets? Sube el archivo a Drive y ábrelo con Google Sheets: todo funciona igual. Si algo se descompone, descarga de nuevo la plantilla en vendeconia.com.mx.</t>
  </si>
  <si>
    <t xml:space="preserve">Esta herramienta forma parte del ecosistema V.E.N.D.E. con IA, creado para ayudarte a vender más, crecer con orden y construir una empresa más rentable con ayuda de la inteligencia artificial.</t>
  </si>
  <si>
    <t xml:space="preserve">Conoce el libro V.E.N.D.E. con IA y encuentra más herramientas, recursos, cursos, webinars, asesoría y comunidad en:  vendeconia.com.mx</t>
  </si>
  <si>
    <t xml:space="preserve">¿Dudas, comentarios o sugerencias? Escríbenos: contacto@vendeconia.com.mx</t>
  </si>
  <si>
    <t xml:space="preserve">Registro de cambios:  v1.0 · Agosto 2026 · Versión inicial.</t>
  </si>
  <si>
    <t xml:space="preserve">  CONTROL DE INVENTARIO · V.E.N.D.E. con IA</t>
  </si>
  <si>
    <t xml:space="preserve">  ✍️ Llena el recuadro naranja y las columnas crema (A–I) · 🔒 Las grises (J–N) se calculan solas · Los ejemplos (filas 16–25) se borran seleccionando solo su contenido en A–I</t>
  </si>
  <si>
    <t xml:space="preserve">Exceso a partir de (semanas):</t>
  </si>
  <si>
    <t xml:space="preserve">⛔/🔴 Productos por pedir</t>
  </si>
  <si>
    <t xml:space="preserve">🟣 En exceso</t>
  </si>
  <si>
    <t xml:space="preserve">Valor del inventario</t>
  </si>
  <si>
    <t xml:space="preserve">Capital dormido (exceso)</t>
  </si>
  <si>
    <t xml:space="preserve">Producto</t>
  </si>
  <si>
    <t xml:space="preserve">Código</t>
  </si>
  <si>
    <t xml:space="preserve">Unidad</t>
  </si>
  <si>
    <t xml:space="preserve">Existencia</t>
  </si>
  <si>
    <t xml:space="preserve">Venta semanal (unid.)</t>
  </si>
  <si>
    <t xml:space="preserve">Días de entrega</t>
  </si>
  <si>
    <t xml:space="preserve">Stock de seguridad</t>
  </si>
  <si>
    <t xml:space="preserve">Costo unit. ($)</t>
  </si>
  <si>
    <t xml:space="preserve">Notas</t>
  </si>
  <si>
    <t xml:space="preserve">Punto de reorden</t>
  </si>
  <si>
    <t xml:space="preserve">Semanas de inv.</t>
  </si>
  <si>
    <t xml:space="preserve">Estado</t>
  </si>
  <si>
    <t xml:space="preserve">Sugerido pedir</t>
  </si>
  <si>
    <t xml:space="preserve">Valor ($)</t>
  </si>
  <si>
    <t xml:space="preserve">Camisa blanca M</t>
  </si>
  <si>
    <t xml:space="preserve">CAM-M</t>
  </si>
  <si>
    <t xml:space="preserve">pza</t>
  </si>
  <si>
    <t xml:space="preserve">Proveedor tarda 1 semana</t>
  </si>
  <si>
    <t xml:space="preserve">Camisa blanca G</t>
  </si>
  <si>
    <t xml:space="preserve">CAM-G</t>
  </si>
  <si>
    <t xml:space="preserve">Pantalón azul 32</t>
  </si>
  <si>
    <t xml:space="preserve">PAN-32</t>
  </si>
  <si>
    <t xml:space="preserve">Pantalón azul 34</t>
  </si>
  <si>
    <t xml:space="preserve">PAN-34</t>
  </si>
  <si>
    <t xml:space="preserve">Se pidió de más en enero</t>
  </si>
  <si>
    <t xml:space="preserve">Playera negra CH</t>
  </si>
  <si>
    <t xml:space="preserve">PLA-CH</t>
  </si>
  <si>
    <t xml:space="preserve">Playera negra M</t>
  </si>
  <si>
    <t xml:space="preserve">PLA-M</t>
  </si>
  <si>
    <t xml:space="preserve">Sudadera gris</t>
  </si>
  <si>
    <t xml:space="preserve">SUD-G</t>
  </si>
  <si>
    <t xml:space="preserve">Fuera de temporada</t>
  </si>
  <si>
    <t xml:space="preserve">Gorra logo</t>
  </si>
  <si>
    <t xml:space="preserve">GOR-1</t>
  </si>
  <si>
    <t xml:space="preserve">Calcetines 3-pack</t>
  </si>
  <si>
    <t xml:space="preserve">CAL-3</t>
  </si>
  <si>
    <t xml:space="preserve">paq</t>
  </si>
  <si>
    <t xml:space="preserve">Cinturón café</t>
  </si>
  <si>
    <t xml:space="preserve">CIN-C</t>
  </si>
  <si>
    <t xml:space="preserve">Casi no rota</t>
  </si>
  <si>
    <t xml:space="preserve">  NOTAS Y DECISIONES · V.E.N.D.E. con IA</t>
  </si>
  <si>
    <t xml:space="preserve">Pedidos hechos, promociones para liberar exceso y acuerdos con proveedores.</t>
  </si>
  <si>
    <t xml:space="preserve">Fecha</t>
  </si>
  <si>
    <t xml:space="preserve">Nota o decisión</t>
  </si>
  <si>
    <t xml:space="preserve">Próximo paso</t>
  </si>
  <si>
    <t xml:space="preserve">Ejemplo: el pantalón 34 y la sudadera acumulan $30,960 dormidos. Paquete 2×1.5 con la playera negra para moverlos este mes. (Borra esta fila de ejemplo.)</t>
  </si>
  <si>
    <t xml:space="preserve">Medir en 3 semanas si bajó el exceso.</t>
  </si>
  <si>
    <t xml:space="preserve">Más herramientas y recursos: vendeconia.com.mx  ·  Dudas y sugerencias: contacto@vendeconia.com.mx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</si>
</sst>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\$#,##0"/>
    <numFmt numFmtId="167" formatCode="\$#,##0.00"/>
    <numFmt numFmtId="168" formatCode="0.0"/>
    <numFmt numFmtId="169" formatCode="dd/mm/yyyy"/>
  </numFmts>
  <fonts count="27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58220"/>
      <name val="Arial"/>
      <family val="0"/>
      <charset val="1"/>
    </font>
    <font>
      <b val="true"/>
      <sz val="24"/>
      <color rgb="FF1F3251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13"/>
      <color rgb="FF1F3251"/>
      <name val="Arial"/>
      <family val="0"/>
      <charset val="1"/>
    </font>
    <font>
      <sz val="10"/>
      <color rgb="FF333333"/>
      <name val="Arial"/>
      <family val="0"/>
      <charset val="1"/>
    </font>
    <font>
      <b val="true"/>
      <sz val="11"/>
      <color rgb="FFF58220"/>
      <name val="Arial"/>
      <family val="0"/>
      <charset val="1"/>
    </font>
    <font>
      <b val="true"/>
      <sz val="10"/>
      <color rgb="FF1F3251"/>
      <name val="Arial"/>
      <family val="0"/>
      <charset val="1"/>
    </font>
    <font>
      <sz val="10"/>
      <color rgb="FFFFFFFF"/>
      <name val="Arial"/>
      <family val="0"/>
      <charset val="1"/>
    </font>
    <font>
      <sz val="9.5"/>
      <color rgb="FFD8DEE9"/>
      <name val="Arial"/>
      <family val="0"/>
      <charset val="1"/>
    </font>
    <font>
      <i val="true"/>
      <sz val="8.5"/>
      <color rgb="FF6B7280"/>
      <name val="Arial"/>
      <family val="0"/>
      <charset val="1"/>
    </font>
    <font>
      <b val="true"/>
      <sz val="13"/>
      <color rgb="FFFFFFFF"/>
      <name val="Arial"/>
      <family val="0"/>
      <charset val="1"/>
    </font>
    <font>
      <i val="true"/>
      <sz val="9"/>
      <color rgb="FF6B7280"/>
      <name val="Arial"/>
      <family val="0"/>
      <charset val="1"/>
    </font>
    <font>
      <b val="true"/>
      <sz val="10"/>
      <color rgb="FF222222"/>
      <name val="Arial"/>
      <family val="0"/>
      <charset val="1"/>
    </font>
    <font>
      <b val="true"/>
      <sz val="9"/>
      <color rgb="FF6B7280"/>
      <name val="Arial"/>
      <family val="0"/>
      <charset val="1"/>
    </font>
    <font>
      <b val="true"/>
      <sz val="15"/>
      <color rgb="FFC0392B"/>
      <name val="Arial"/>
      <family val="0"/>
      <charset val="1"/>
    </font>
    <font>
      <b val="true"/>
      <sz val="15"/>
      <color rgb="FF7D3C98"/>
      <name val="Arial"/>
      <family val="0"/>
      <charset val="1"/>
    </font>
    <font>
      <b val="true"/>
      <sz val="15"/>
      <color rgb="FF1F3251"/>
      <name val="Arial"/>
      <family val="0"/>
      <charset val="1"/>
    </font>
    <font>
      <b val="true"/>
      <sz val="8.5"/>
      <color rgb="FFFFFFFF"/>
      <name val="Arial"/>
      <family val="0"/>
      <charset val="1"/>
    </font>
    <font>
      <sz val="9.5"/>
      <color rgb="FF222222"/>
      <name val="Arial"/>
      <family val="0"/>
      <charset val="1"/>
    </font>
    <font>
      <sz val="9.5"/>
      <color rgb="FF1F3251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222222"/>
      <name val="Arial"/>
      <family val="0"/>
      <charset val="1"/>
    </font>
    <font>
      <b val="true"/>
      <sz val="9"/>
      <color rgb="FFF58220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58220"/>
        <bgColor rgb="FFFF6600"/>
      </patternFill>
    </fill>
    <fill>
      <patternFill patternType="solid">
        <fgColor rgb="FFFDEBD8"/>
        <bgColor rgb="FFFBE7E4"/>
      </patternFill>
    </fill>
    <fill>
      <patternFill patternType="solid">
        <fgColor rgb="FF1F3251"/>
        <bgColor rgb="FF16233B"/>
      </patternFill>
    </fill>
    <fill>
      <patternFill patternType="solid">
        <fgColor rgb="FFFFF7EC"/>
        <bgColor rgb="FFF7F8FA"/>
      </patternFill>
    </fill>
    <fill>
      <patternFill patternType="solid">
        <fgColor rgb="FFF7F8FA"/>
        <bgColor rgb="FFFFF7EC"/>
      </patternFill>
    </fill>
    <fill>
      <patternFill patternType="solid">
        <fgColor rgb="FF16233B"/>
        <bgColor rgb="FF222222"/>
      </patternFill>
    </fill>
    <fill>
      <patternFill patternType="solid">
        <fgColor rgb="FFEEF1F6"/>
        <bgColor rgb="FFE4F3EA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5D9E0"/>
      </bottom>
      <diagonal/>
    </border>
    <border diagonalUp="false" diagonalDown="false">
      <left style="medium">
        <color rgb="FFF58220"/>
      </left>
      <right style="medium">
        <color rgb="FFF58220"/>
      </right>
      <top style="medium">
        <color rgb="FFF58220"/>
      </top>
      <bottom style="medium">
        <color rgb="FFF58220"/>
      </bottom>
      <diagonal/>
    </border>
    <border diagonalUp="false" diagonalDown="false">
      <left style="medium">
        <color rgb="FF1F3251"/>
      </left>
      <right style="medium">
        <color rgb="FF1F3251"/>
      </right>
      <top style="medium">
        <color rgb="FF1F3251"/>
      </top>
      <bottom/>
      <diagonal/>
    </border>
    <border diagonalUp="false" diagonalDown="false">
      <left style="medium">
        <color rgb="FF1F3251"/>
      </left>
      <right style="medium">
        <color rgb="FF1F3251"/>
      </right>
      <top/>
      <bottom style="medium">
        <color rgb="FF1F3251"/>
      </bottom>
      <diagonal/>
    </border>
    <border diagonalUp="false" diagonalDown="false">
      <left style="thin">
        <color rgb="FFD5D9E0"/>
      </left>
      <right style="thin">
        <color rgb="FFD5D9E0"/>
      </right>
      <top style="thin">
        <color rgb="FFD5D9E0"/>
      </top>
      <bottom style="thin">
        <color rgb="FFD5D9E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0" fillId="4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4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4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4" fillId="4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6" fillId="5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6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8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0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9" fillId="6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4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7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2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22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7" fontId="22" fillId="5" borderId="5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22" fillId="5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3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23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3" fillId="8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8" borderId="5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4" fillId="4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25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5" fillId="5" borderId="5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26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6">
    <dxf>
      <fill>
        <patternFill patternType="solid">
          <fgColor rgb="FF1F3251"/>
          <bgColor rgb="FF000000"/>
        </patternFill>
      </fill>
    </dxf>
    <dxf>
      <fill>
        <patternFill patternType="solid">
          <fgColor rgb="FFFFF7EC"/>
          <bgColor rgb="FF000000"/>
        </patternFill>
      </fill>
    </dxf>
    <dxf>
      <fill>
        <patternFill patternType="solid">
          <fgColor rgb="FF222222"/>
          <bgColor rgb="FF000000"/>
        </patternFill>
      </fill>
    </dxf>
    <dxf>
      <fill>
        <patternFill patternType="solid">
          <fgColor rgb="FFFFFFFF"/>
          <bgColor rgb="FF000000"/>
        </patternFill>
      </fill>
    </dxf>
    <dxf>
      <fill>
        <patternFill patternType="solid">
          <fgColor rgb="FF16233B"/>
          <bgColor rgb="FF000000"/>
        </patternFill>
      </fill>
    </dxf>
    <dxf>
      <fill>
        <patternFill patternType="solid">
          <fgColor rgb="FFEEF1F6"/>
          <bgColor rgb="FF000000"/>
        </patternFill>
      </fill>
    </dxf>
    <dxf>
      <fill>
        <patternFill patternType="solid">
          <fgColor rgb="FFC0392B"/>
          <bgColor rgb="FF000000"/>
        </patternFill>
      </fill>
    </dxf>
    <dxf>
      <fill>
        <patternFill patternType="solid">
          <fgColor rgb="FFE4F3EA"/>
          <bgColor rgb="FF000000"/>
        </patternFill>
      </fill>
    </dxf>
    <dxf>
      <fill>
        <patternFill patternType="solid">
          <fgColor rgb="FFF1E6F7"/>
          <bgColor rgb="FF000000"/>
        </patternFill>
      </fill>
    </dxf>
    <dxf>
      <fill>
        <patternFill patternType="solid">
          <fgColor rgb="FFFBE7E4"/>
          <bgColor rgb="FF000000"/>
        </patternFill>
      </fill>
    </dxf>
    <dxf>
      <fill>
        <patternFill patternType="solid">
          <fgColor rgb="FF2E9E63"/>
          <bgColor rgb="FF000000"/>
        </patternFill>
      </fill>
    </dxf>
    <dxf>
      <fill>
        <patternFill patternType="solid">
          <fgColor rgb="FF7D3C98"/>
          <bgColor rgb="FF000000"/>
        </patternFill>
      </fill>
    </dxf>
    <dxf>
      <font>
        <name val="Arial"/>
        <charset val="1"/>
        <family val="0"/>
        <b val="1"/>
        <color rgb="FFFFFFFF"/>
        <sz val="9"/>
      </font>
      <fill>
        <patternFill>
          <bgColor rgb="FFC0392B"/>
        </patternFill>
      </fill>
    </dxf>
    <dxf>
      <font>
        <name val="Arial"/>
        <charset val="1"/>
        <family val="0"/>
        <b val="1"/>
        <color rgb="FFC0392B"/>
        <sz val="9"/>
      </font>
      <fill>
        <patternFill>
          <bgColor rgb="FFFBE7E4"/>
        </patternFill>
      </fill>
    </dxf>
    <dxf>
      <font>
        <name val="Arial"/>
        <charset val="1"/>
        <family val="0"/>
        <b val="1"/>
        <color rgb="FF7D3C98"/>
        <sz val="9"/>
      </font>
      <fill>
        <patternFill>
          <bgColor rgb="FFF1E6F7"/>
        </patternFill>
      </fill>
    </dxf>
    <dxf>
      <font>
        <name val="Arial"/>
        <charset val="1"/>
        <family val="0"/>
        <b val="1"/>
        <color rgb="FF2E9E63"/>
        <sz val="9"/>
      </font>
      <fill>
        <patternFill>
          <bgColor rgb="FFE4F3EA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F1E6F7"/>
      <rgbColor rgb="FF808080"/>
      <rgbColor rgb="FF9999FF"/>
      <rgbColor rgb="FF7D3C98"/>
      <rgbColor rgb="FFFFF7EC"/>
      <rgbColor rgb="FFE4F3EA"/>
      <rgbColor rgb="FF660066"/>
      <rgbColor rgb="FFFF8080"/>
      <rgbColor rgb="FF0066CC"/>
      <rgbColor rgb="FFD5D9E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EF1F6"/>
      <rgbColor rgb="FFD8DEE9"/>
      <rgbColor rgb="FFFDEBD8"/>
      <rgbColor rgb="FFF7F8FA"/>
      <rgbColor rgb="FFFF99CC"/>
      <rgbColor rgb="FFCC99FF"/>
      <rgbColor rgb="FFFBE7E4"/>
      <rgbColor rgb="FF3366FF"/>
      <rgbColor rgb="FF33CCCC"/>
      <rgbColor rgb="FF99CC00"/>
      <rgbColor rgb="FFFFCC00"/>
      <rgbColor rgb="FFF58220"/>
      <rgbColor rgb="FFFF6600"/>
      <rgbColor rgb="FF6B7280"/>
      <rgbColor rgb="FF969696"/>
      <rgbColor rgb="FF1F3251"/>
      <rgbColor rgb="FF2E9E63"/>
      <rgbColor rgb="FF16233B"/>
      <rgbColor rgb="FF222222"/>
      <rgbColor rgb="FFC0392B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58220"/>
    <pageSetUpPr fitToPage="false"/>
  </sheetPr>
  <dimension ref="A2:G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26"/>
    <col collapsed="false" customWidth="true" hidden="false" outlineLevel="0" max="3" min="3" style="0" width="34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46"/>
    <col collapsed="false" customWidth="true" hidden="false" outlineLevel="0" max="7" min="7" style="0" width="12"/>
    <col collapsed="false" customWidth="true" hidden="false" outlineLevel="0" max="8" min="8" style="0" width="4"/>
  </cols>
  <sheetData>
    <row r="2" customFormat="false" ht="18.55" hidden="false" customHeight="false" outlineLevel="0" collapsed="false">
      <c r="B2" s="1" t="s">
        <v>0</v>
      </c>
    </row>
    <row r="3" customFormat="false" ht="29.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3.75" hidden="false" customHeight="true" outlineLevel="0" collapsed="false">
      <c r="A5" s="4"/>
      <c r="B5" s="4"/>
      <c r="C5" s="4"/>
      <c r="D5" s="4"/>
      <c r="E5" s="4"/>
      <c r="F5" s="4"/>
      <c r="G5" s="4"/>
    </row>
    <row r="7" customFormat="false" ht="19.5" hidden="false" customHeight="true" outlineLevel="0" collapsed="false">
      <c r="B7" s="5" t="s">
        <v>3</v>
      </c>
      <c r="C7" s="5"/>
      <c r="D7" s="5"/>
      <c r="E7" s="5"/>
      <c r="F7" s="5"/>
      <c r="G7" s="5"/>
    </row>
    <row r="8" customFormat="false" ht="54" hidden="false" customHeight="true" outlineLevel="0" collapsed="false">
      <c r="B8" s="6" t="s">
        <v>4</v>
      </c>
      <c r="C8" s="6"/>
      <c r="D8" s="6"/>
      <c r="E8" s="6"/>
      <c r="F8" s="6"/>
      <c r="G8" s="6"/>
    </row>
    <row r="10" customFormat="false" ht="19.5" hidden="false" customHeight="true" outlineLevel="0" collapsed="false">
      <c r="B10" s="5" t="s">
        <v>5</v>
      </c>
      <c r="C10" s="5"/>
      <c r="D10" s="5"/>
      <c r="E10" s="5"/>
      <c r="F10" s="5"/>
      <c r="G10" s="5"/>
    </row>
    <row r="11" customFormat="false" ht="31.5" hidden="false" customHeight="true" outlineLevel="0" collapsed="false">
      <c r="B11" s="7" t="s">
        <v>6</v>
      </c>
      <c r="C11" s="6" t="s">
        <v>7</v>
      </c>
      <c r="D11" s="6"/>
      <c r="E11" s="6"/>
      <c r="F11" s="6"/>
      <c r="G11" s="6"/>
    </row>
    <row r="12" customFormat="false" ht="31.5" hidden="false" customHeight="true" outlineLevel="0" collapsed="false">
      <c r="B12" s="7" t="s">
        <v>8</v>
      </c>
      <c r="C12" s="6" t="s">
        <v>9</v>
      </c>
      <c r="D12" s="6"/>
      <c r="E12" s="6"/>
      <c r="F12" s="6"/>
      <c r="G12" s="6"/>
    </row>
    <row r="13" customFormat="false" ht="31.5" hidden="false" customHeight="true" outlineLevel="0" collapsed="false">
      <c r="B13" s="7" t="s">
        <v>10</v>
      </c>
      <c r="C13" s="6" t="s">
        <v>11</v>
      </c>
      <c r="D13" s="6"/>
      <c r="E13" s="6"/>
      <c r="F13" s="6"/>
      <c r="G13" s="6"/>
    </row>
    <row r="15" customFormat="false" ht="19.5" hidden="false" customHeight="true" outlineLevel="0" collapsed="false">
      <c r="B15" s="5" t="s">
        <v>12</v>
      </c>
      <c r="C15" s="5"/>
      <c r="D15" s="5"/>
      <c r="E15" s="5"/>
      <c r="F15" s="5"/>
      <c r="G15" s="5"/>
    </row>
    <row r="16" customFormat="false" ht="51.75" hidden="false" customHeight="true" outlineLevel="0" collapsed="false">
      <c r="B16" s="6" t="s">
        <v>13</v>
      </c>
      <c r="C16" s="6"/>
      <c r="D16" s="6"/>
      <c r="E16" s="6"/>
      <c r="F16" s="6"/>
      <c r="G16" s="6"/>
    </row>
    <row r="18" customFormat="false" ht="19.5" hidden="false" customHeight="true" outlineLevel="0" collapsed="false">
      <c r="B18" s="5" t="s">
        <v>14</v>
      </c>
      <c r="C18" s="5"/>
      <c r="D18" s="5"/>
      <c r="E18" s="5"/>
      <c r="F18" s="5"/>
      <c r="G18" s="5"/>
    </row>
    <row r="19" customFormat="false" ht="27.75" hidden="false" customHeight="true" outlineLevel="0" collapsed="false">
      <c r="B19" s="8" t="s">
        <v>15</v>
      </c>
      <c r="C19" s="9" t="s">
        <v>16</v>
      </c>
      <c r="D19" s="9"/>
      <c r="E19" s="9"/>
      <c r="F19" s="9"/>
      <c r="G19" s="9"/>
    </row>
    <row r="20" customFormat="false" ht="27.75" hidden="false" customHeight="true" outlineLevel="0" collapsed="false">
      <c r="B20" s="8" t="s">
        <v>17</v>
      </c>
      <c r="C20" s="9" t="s">
        <v>18</v>
      </c>
      <c r="D20" s="9"/>
      <c r="E20" s="9"/>
      <c r="F20" s="9"/>
      <c r="G20" s="9"/>
    </row>
    <row r="21" customFormat="false" ht="27.75" hidden="false" customHeight="true" outlineLevel="0" collapsed="false">
      <c r="B21" s="8" t="s">
        <v>19</v>
      </c>
      <c r="C21" s="9" t="s">
        <v>20</v>
      </c>
      <c r="D21" s="9"/>
      <c r="E21" s="9"/>
      <c r="F21" s="9"/>
      <c r="G21" s="9"/>
    </row>
    <row r="22" customFormat="false" ht="27.75" hidden="false" customHeight="true" outlineLevel="0" collapsed="false">
      <c r="B22" s="8" t="s">
        <v>21</v>
      </c>
      <c r="C22" s="9" t="s">
        <v>22</v>
      </c>
      <c r="D22" s="9"/>
      <c r="E22" s="9"/>
      <c r="F22" s="9"/>
      <c r="G22" s="9"/>
    </row>
    <row r="24" customFormat="false" ht="19.5" hidden="false" customHeight="true" outlineLevel="0" collapsed="false">
      <c r="B24" s="5" t="s">
        <v>23</v>
      </c>
      <c r="C24" s="5"/>
      <c r="D24" s="5"/>
      <c r="E24" s="5"/>
      <c r="F24" s="5"/>
      <c r="G24" s="5"/>
    </row>
    <row r="25" customFormat="false" ht="25.5" hidden="false" customHeight="true" outlineLevel="0" collapsed="false">
      <c r="B25" s="6" t="s">
        <v>24</v>
      </c>
      <c r="C25" s="6"/>
      <c r="D25" s="6"/>
      <c r="E25" s="6"/>
      <c r="F25" s="6"/>
      <c r="G25" s="6"/>
    </row>
    <row r="26" customFormat="false" ht="25.5" hidden="false" customHeight="true" outlineLevel="0" collapsed="false">
      <c r="B26" s="6" t="s">
        <v>25</v>
      </c>
      <c r="C26" s="6"/>
      <c r="D26" s="6"/>
      <c r="E26" s="6"/>
      <c r="F26" s="6"/>
      <c r="G26" s="6"/>
    </row>
    <row r="27" customFormat="false" ht="25.5" hidden="false" customHeight="true" outlineLevel="0" collapsed="false">
      <c r="B27" s="6" t="s">
        <v>26</v>
      </c>
      <c r="C27" s="6"/>
      <c r="D27" s="6"/>
      <c r="E27" s="6"/>
      <c r="F27" s="6"/>
      <c r="G27" s="6"/>
    </row>
    <row r="28" customFormat="false" ht="25.5" hidden="false" customHeight="true" outlineLevel="0" collapsed="false">
      <c r="B28" s="6" t="s">
        <v>27</v>
      </c>
      <c r="C28" s="6"/>
      <c r="D28" s="6"/>
      <c r="E28" s="6"/>
      <c r="F28" s="6"/>
      <c r="G28" s="6"/>
    </row>
    <row r="30" customFormat="false" ht="19.5" hidden="false" customHeight="true" outlineLevel="0" collapsed="false">
      <c r="B30" s="5" t="s">
        <v>28</v>
      </c>
      <c r="C30" s="5"/>
      <c r="D30" s="5"/>
      <c r="E30" s="5"/>
      <c r="F30" s="5"/>
      <c r="G30" s="5"/>
    </row>
    <row r="31" customFormat="false" ht="25.5" hidden="false" customHeight="true" outlineLevel="0" collapsed="false">
      <c r="B31" s="6" t="s">
        <v>29</v>
      </c>
      <c r="C31" s="6"/>
      <c r="D31" s="6"/>
      <c r="E31" s="6"/>
      <c r="F31" s="6"/>
      <c r="G31" s="6"/>
    </row>
    <row r="32" customFormat="false" ht="25.5" hidden="false" customHeight="true" outlineLevel="0" collapsed="false">
      <c r="B32" s="6" t="s">
        <v>30</v>
      </c>
      <c r="C32" s="6"/>
      <c r="D32" s="6"/>
      <c r="E32" s="6"/>
      <c r="F32" s="6"/>
      <c r="G32" s="6"/>
    </row>
    <row r="33" customFormat="false" ht="25.5" hidden="false" customHeight="true" outlineLevel="0" collapsed="false">
      <c r="B33" s="6" t="s">
        <v>31</v>
      </c>
      <c r="C33" s="6"/>
      <c r="D33" s="6"/>
      <c r="E33" s="6"/>
      <c r="F33" s="6"/>
      <c r="G33" s="6"/>
    </row>
    <row r="34" customFormat="false" ht="25.5" hidden="false" customHeight="true" outlineLevel="0" collapsed="false">
      <c r="B34" s="6" t="s">
        <v>32</v>
      </c>
      <c r="C34" s="6"/>
      <c r="D34" s="6"/>
      <c r="E34" s="6"/>
      <c r="F34" s="6"/>
      <c r="G34" s="6"/>
    </row>
    <row r="36" customFormat="false" ht="15" hidden="false" customHeight="false" outlineLevel="0" collapsed="false">
      <c r="B36" s="10"/>
      <c r="C36" s="10"/>
      <c r="D36" s="10"/>
      <c r="E36" s="10"/>
      <c r="F36" s="10"/>
      <c r="G36" s="10"/>
    </row>
    <row r="37" customFormat="false" ht="30" hidden="false" customHeight="true" outlineLevel="0" collapsed="false">
      <c r="B37" s="11" t="s">
        <v>33</v>
      </c>
      <c r="C37" s="11"/>
      <c r="D37" s="11"/>
      <c r="E37" s="11"/>
      <c r="F37" s="11"/>
      <c r="G37" s="11"/>
    </row>
    <row r="38" customFormat="false" ht="21.75" hidden="false" customHeight="true" outlineLevel="0" collapsed="false">
      <c r="B38" s="12" t="s">
        <v>34</v>
      </c>
      <c r="C38" s="12"/>
      <c r="D38" s="12"/>
      <c r="E38" s="12"/>
      <c r="F38" s="12"/>
      <c r="G38" s="12"/>
    </row>
    <row r="39" customFormat="false" ht="15" hidden="false" customHeight="false" outlineLevel="0" collapsed="false">
      <c r="B39" s="13" t="s">
        <v>35</v>
      </c>
      <c r="C39" s="13"/>
      <c r="D39" s="13"/>
      <c r="E39" s="13"/>
      <c r="F39" s="13"/>
      <c r="G39" s="13"/>
    </row>
    <row r="40" customFormat="false" ht="15" hidden="false" customHeight="false" outlineLevel="0" collapsed="false">
      <c r="B40" s="10"/>
      <c r="C40" s="10"/>
      <c r="D40" s="10"/>
      <c r="E40" s="10"/>
      <c r="F40" s="10"/>
      <c r="G40" s="10"/>
    </row>
    <row r="42" customFormat="false" ht="15" hidden="false" customHeight="false" outlineLevel="0" collapsed="false">
      <c r="B42" s="14" t="s">
        <v>36</v>
      </c>
    </row>
  </sheetData>
  <mergeCells count="26">
    <mergeCell ref="B7:G7"/>
    <mergeCell ref="B8:G8"/>
    <mergeCell ref="B10:G10"/>
    <mergeCell ref="C11:G11"/>
    <mergeCell ref="C12:G12"/>
    <mergeCell ref="C13:G13"/>
    <mergeCell ref="B15:G15"/>
    <mergeCell ref="B16:G16"/>
    <mergeCell ref="B18:G18"/>
    <mergeCell ref="C19:G19"/>
    <mergeCell ref="C20:G20"/>
    <mergeCell ref="C21:G21"/>
    <mergeCell ref="C22:G22"/>
    <mergeCell ref="B24:G24"/>
    <mergeCell ref="B25:G25"/>
    <mergeCell ref="B26:G26"/>
    <mergeCell ref="B27:G27"/>
    <mergeCell ref="B28:G28"/>
    <mergeCell ref="B30:G30"/>
    <mergeCell ref="B31:G31"/>
    <mergeCell ref="B32:G32"/>
    <mergeCell ref="B33:G33"/>
    <mergeCell ref="B34:G34"/>
    <mergeCell ref="B37:G37"/>
    <mergeCell ref="B38:G38"/>
    <mergeCell ref="B39:G39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F3251"/>
    <pageSetUpPr fitToPage="false"/>
  </sheetPr>
  <dimension ref="A1:O11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5" topLeftCell="A1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0"/>
    <col collapsed="false" customWidth="true" hidden="false" outlineLevel="0" max="3" min="3" style="0" width="9"/>
    <col collapsed="false" customWidth="true" hidden="false" outlineLevel="0" max="4" min="4" style="0" width="11"/>
    <col collapsed="false" customWidth="true" hidden="false" outlineLevel="0" max="5" min="5" style="0" width="12"/>
    <col collapsed="false" customWidth="true" hidden="false" outlineLevel="0" max="8" min="6" style="0" width="11"/>
    <col collapsed="false" customWidth="true" hidden="false" outlineLevel="0" max="9" min="9" style="0" width="16"/>
    <col collapsed="false" customWidth="true" hidden="false" outlineLevel="0" max="11" min="10" style="0" width="11"/>
    <col collapsed="false" customWidth="true" hidden="false" outlineLevel="0" max="12" min="12" style="0" width="15"/>
    <col collapsed="false" customWidth="true" hidden="false" outlineLevel="0" max="13" min="13" style="0" width="12"/>
    <col collapsed="false" customWidth="true" hidden="false" outlineLevel="0" max="14" min="14" style="0" width="13"/>
    <col collapsed="false" customWidth="true" hidden="true" outlineLevel="0" max="15" min="15" style="0" width="13"/>
  </cols>
  <sheetData>
    <row r="1" customFormat="false" ht="25.5" hidden="false" customHeight="true" outlineLevel="0" collapsed="false">
      <c r="A1" s="15" t="s">
        <v>37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customFormat="false" ht="15" hidden="false" customHeight="false" outlineLevel="0" collapsed="false">
      <c r="A2" s="16" t="s">
        <v>38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customFormat="false" ht="3.75" hidden="false" customHeight="true" outlineLevel="0" collapsed="false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5" customFormat="false" ht="15" hidden="false" customHeight="false" outlineLevel="0" collapsed="false">
      <c r="A5" s="17" t="s">
        <v>39</v>
      </c>
      <c r="B5" s="17"/>
      <c r="C5" s="18" t="n">
        <v>8</v>
      </c>
    </row>
    <row r="7" customFormat="false" ht="15" hidden="false" customHeight="false" outlineLevel="0" collapsed="false">
      <c r="E7" s="19" t="s">
        <v>40</v>
      </c>
      <c r="F7" s="19"/>
      <c r="G7" s="19" t="s">
        <v>41</v>
      </c>
      <c r="H7" s="19"/>
      <c r="I7" s="19" t="s">
        <v>42</v>
      </c>
      <c r="J7" s="19"/>
      <c r="K7" s="19"/>
      <c r="L7" s="19" t="s">
        <v>43</v>
      </c>
      <c r="M7" s="19"/>
      <c r="N7" s="19"/>
    </row>
    <row r="8" customFormat="false" ht="15" hidden="false" customHeight="false" outlineLevel="0" collapsed="false">
      <c r="E8" s="20" t="n">
        <f aca="false">COUNTIF($O$16:$O$115,"SIN")+COUNTIF($O$16:$O$115,"PEDIR")</f>
        <v>3</v>
      </c>
      <c r="F8" s="20"/>
      <c r="G8" s="21" t="n">
        <f aca="false">COUNTIF($O$16:$O$115,"EXCESO")</f>
        <v>3</v>
      </c>
      <c r="H8" s="21"/>
      <c r="I8" s="22" t="n">
        <f aca="false">SUM($N$16:$N$115)</f>
        <v>51735</v>
      </c>
      <c r="J8" s="22"/>
      <c r="K8" s="22"/>
      <c r="L8" s="23" t="n">
        <f aca="false">SUMIF($O$16:$O$115,"EXCESO",$N$16:$N$115)</f>
        <v>36210</v>
      </c>
      <c r="M8" s="23"/>
      <c r="N8" s="23"/>
    </row>
    <row r="9" customFormat="false" ht="15" hidden="false" customHeight="false" outlineLevel="0" collapsed="false">
      <c r="E9" s="20"/>
      <c r="F9" s="20"/>
      <c r="G9" s="21"/>
      <c r="H9" s="21"/>
      <c r="I9" s="22"/>
      <c r="J9" s="22"/>
      <c r="K9" s="22"/>
      <c r="L9" s="23"/>
      <c r="M9" s="23"/>
      <c r="N9" s="23"/>
    </row>
    <row r="15" customFormat="false" ht="30" hidden="false" customHeight="true" outlineLevel="0" collapsed="false">
      <c r="A15" s="24" t="s">
        <v>44</v>
      </c>
      <c r="B15" s="24" t="s">
        <v>45</v>
      </c>
      <c r="C15" s="24" t="s">
        <v>46</v>
      </c>
      <c r="D15" s="24" t="s">
        <v>47</v>
      </c>
      <c r="E15" s="24" t="s">
        <v>48</v>
      </c>
      <c r="F15" s="24" t="s">
        <v>49</v>
      </c>
      <c r="G15" s="24" t="s">
        <v>50</v>
      </c>
      <c r="H15" s="24" t="s">
        <v>51</v>
      </c>
      <c r="I15" s="24" t="s">
        <v>52</v>
      </c>
      <c r="J15" s="25" t="s">
        <v>53</v>
      </c>
      <c r="K15" s="25" t="s">
        <v>54</v>
      </c>
      <c r="L15" s="25" t="s">
        <v>55</v>
      </c>
      <c r="M15" s="25" t="s">
        <v>56</v>
      </c>
      <c r="N15" s="25" t="s">
        <v>57</v>
      </c>
    </row>
    <row r="16" customFormat="false" ht="23.85" hidden="false" customHeight="false" outlineLevel="0" collapsed="false">
      <c r="A16" s="26" t="s">
        <v>58</v>
      </c>
      <c r="B16" s="26" t="s">
        <v>59</v>
      </c>
      <c r="C16" s="26" t="s">
        <v>60</v>
      </c>
      <c r="D16" s="27" t="n">
        <v>0</v>
      </c>
      <c r="E16" s="27" t="n">
        <v>12</v>
      </c>
      <c r="F16" s="27" t="n">
        <v>7</v>
      </c>
      <c r="G16" s="27" t="n">
        <v>4</v>
      </c>
      <c r="H16" s="28" t="n">
        <v>180</v>
      </c>
      <c r="I16" s="29" t="s">
        <v>61</v>
      </c>
      <c r="J16" s="30" t="n">
        <f aca="false">IF(OR($A16="",$E16="",$F16=""),"",ROUNDUP($E16/7*$F16,0)+IF($G16="",0,$G16))</f>
        <v>16</v>
      </c>
      <c r="K16" s="31" t="n">
        <f aca="false">IF(OR($A16="",$D16="",$E16="",$E16=0),"",$D16/$E16)</f>
        <v>0</v>
      </c>
      <c r="L16" s="32" t="str">
        <f aca="false">IF($O16="","",IF($O16="SIN","⛔ Sin stock",IF($O16="PEDIR","🔴 Pedir ya",IF($O16="EXCESO","🟣 Exceso","🟢 Sano"))))</f>
        <v>⛔ Sin stock</v>
      </c>
      <c r="M16" s="30" t="n">
        <f aca="false">IF(OR($O16="SIN",$O16="PEDIR"),IF($J16="","",MAX(0,ROUNDUP(2*$J16-IF($D16="",0,$D16),0))),"")</f>
        <v>32</v>
      </c>
      <c r="N16" s="33" t="n">
        <f aca="false">IF(OR($A16="",$D16="",$H16=""),"",$D16*$H16)</f>
        <v>0</v>
      </c>
      <c r="O16" s="0" t="str">
        <f aca="false">IF(OR($A16="",$D16=""),"",IF($D16=0,"SIN",IF(AND($J16&lt;&gt;"",$D16&lt;=$J16),"PEDIR",IF(AND($K16&lt;&gt;"",$K16&gt;$C$5),"EXCESO","OK"))))</f>
        <v>SIN</v>
      </c>
    </row>
    <row r="17" customFormat="false" ht="15" hidden="false" customHeight="false" outlineLevel="0" collapsed="false">
      <c r="A17" s="26" t="s">
        <v>62</v>
      </c>
      <c r="B17" s="26" t="s">
        <v>63</v>
      </c>
      <c r="C17" s="26" t="s">
        <v>60</v>
      </c>
      <c r="D17" s="27" t="n">
        <v>9</v>
      </c>
      <c r="E17" s="27" t="n">
        <v>10</v>
      </c>
      <c r="F17" s="27" t="n">
        <v>7</v>
      </c>
      <c r="G17" s="27" t="n">
        <v>4</v>
      </c>
      <c r="H17" s="28" t="n">
        <v>180</v>
      </c>
      <c r="I17" s="29"/>
      <c r="J17" s="30" t="n">
        <f aca="false">IF(OR($A17="",$E17="",$F17=""),"",ROUNDUP($E17/7*$F17,0)+IF($G17="",0,$G17))</f>
        <v>14</v>
      </c>
      <c r="K17" s="31" t="n">
        <f aca="false">IF(OR($A17="",$D17="",$E17="",$E17=0),"",$D17/$E17)</f>
        <v>0.9</v>
      </c>
      <c r="L17" s="32" t="str">
        <f aca="false">IF($O17="","",IF($O17="SIN","⛔ Sin stock",IF($O17="PEDIR","🔴 Pedir ya",IF($O17="EXCESO","🟣 Exceso","🟢 Sano"))))</f>
        <v>🔴 Pedir ya</v>
      </c>
      <c r="M17" s="30" t="n">
        <f aca="false">IF(OR($O17="SIN",$O17="PEDIR"),IF($J17="","",MAX(0,ROUNDUP(2*$J17-IF($D17="",0,$D17),0))),"")</f>
        <v>19</v>
      </c>
      <c r="N17" s="33" t="n">
        <f aca="false">IF(OR($A17="",$D17="",$H17=""),"",$D17*$H17)</f>
        <v>1620</v>
      </c>
      <c r="O17" s="0" t="str">
        <f aca="false">IF(OR($A17="",$D17=""),"",IF($D17=0,"SIN",IF(AND($J17&lt;&gt;"",$D17&lt;=$J17),"PEDIR",IF(AND($K17&lt;&gt;"",$K17&gt;$C$5),"EXCESO","OK"))))</f>
        <v>PEDIR</v>
      </c>
    </row>
    <row r="18" customFormat="false" ht="15" hidden="false" customHeight="false" outlineLevel="0" collapsed="false">
      <c r="A18" s="26" t="s">
        <v>64</v>
      </c>
      <c r="B18" s="26" t="s">
        <v>65</v>
      </c>
      <c r="C18" s="26" t="s">
        <v>60</v>
      </c>
      <c r="D18" s="27" t="n">
        <v>14</v>
      </c>
      <c r="E18" s="27" t="n">
        <v>8</v>
      </c>
      <c r="F18" s="27" t="n">
        <v>10</v>
      </c>
      <c r="G18" s="27" t="n">
        <v>3</v>
      </c>
      <c r="H18" s="28" t="n">
        <v>260</v>
      </c>
      <c r="I18" s="29"/>
      <c r="J18" s="30" t="n">
        <f aca="false">IF(OR($A18="",$E18="",$F18=""),"",ROUNDUP($E18/7*$F18,0)+IF($G18="",0,$G18))</f>
        <v>15</v>
      </c>
      <c r="K18" s="31" t="n">
        <f aca="false">IF(OR($A18="",$D18="",$E18="",$E18=0),"",$D18/$E18)</f>
        <v>1.75</v>
      </c>
      <c r="L18" s="32" t="str">
        <f aca="false">IF($O18="","",IF($O18="SIN","⛔ Sin stock",IF($O18="PEDIR","🔴 Pedir ya",IF($O18="EXCESO","🟣 Exceso","🟢 Sano"))))</f>
        <v>🔴 Pedir ya</v>
      </c>
      <c r="M18" s="30" t="n">
        <f aca="false">IF(OR($O18="SIN",$O18="PEDIR"),IF($J18="","",MAX(0,ROUNDUP(2*$J18-IF($D18="",0,$D18),0))),"")</f>
        <v>16</v>
      </c>
      <c r="N18" s="33" t="n">
        <f aca="false">IF(OR($A18="",$D18="",$H18=""),"",$D18*$H18)</f>
        <v>3640</v>
      </c>
      <c r="O18" s="0" t="str">
        <f aca="false">IF(OR($A18="",$D18=""),"",IF($D18=0,"SIN",IF(AND($J18&lt;&gt;"",$D18&lt;=$J18),"PEDIR",IF(AND($K18&lt;&gt;"",$K18&gt;$C$5),"EXCESO","OK"))))</f>
        <v>PEDIR</v>
      </c>
    </row>
    <row r="19" customFormat="false" ht="23.85" hidden="false" customHeight="false" outlineLevel="0" collapsed="false">
      <c r="A19" s="26" t="s">
        <v>66</v>
      </c>
      <c r="B19" s="26" t="s">
        <v>67</v>
      </c>
      <c r="C19" s="26" t="s">
        <v>60</v>
      </c>
      <c r="D19" s="27" t="n">
        <v>60</v>
      </c>
      <c r="E19" s="27" t="n">
        <v>3</v>
      </c>
      <c r="F19" s="27" t="n">
        <v>10</v>
      </c>
      <c r="G19" s="27" t="n">
        <v>3</v>
      </c>
      <c r="H19" s="28" t="n">
        <v>260</v>
      </c>
      <c r="I19" s="29" t="s">
        <v>68</v>
      </c>
      <c r="J19" s="30" t="n">
        <f aca="false">IF(OR($A19="",$E19="",$F19=""),"",ROUNDUP($E19/7*$F19,0)+IF($G19="",0,$G19))</f>
        <v>8</v>
      </c>
      <c r="K19" s="31" t="n">
        <f aca="false">IF(OR($A19="",$D19="",$E19="",$E19=0),"",$D19/$E19)</f>
        <v>20</v>
      </c>
      <c r="L19" s="32" t="str">
        <f aca="false">IF($O19="","",IF($O19="SIN","⛔ Sin stock",IF($O19="PEDIR","🔴 Pedir ya",IF($O19="EXCESO","🟣 Exceso","🟢 Sano"))))</f>
        <v>🟣 Exceso</v>
      </c>
      <c r="M19" s="30" t="str">
        <f aca="false">IF(OR($O19="SIN",$O19="PEDIR"),IF($J19="","",MAX(0,ROUNDUP(2*$J19-IF($D19="",0,$D19),0))),"")</f>
        <v/>
      </c>
      <c r="N19" s="33" t="n">
        <f aca="false">IF(OR($A19="",$D19="",$H19=""),"",$D19*$H19)</f>
        <v>15600</v>
      </c>
      <c r="O19" s="0" t="str">
        <f aca="false">IF(OR($A19="",$D19=""),"",IF($D19=0,"SIN",IF(AND($J19&lt;&gt;"",$D19&lt;=$J19),"PEDIR",IF(AND($K19&lt;&gt;"",$K19&gt;$C$5),"EXCESO","OK"))))</f>
        <v>EXCESO</v>
      </c>
    </row>
    <row r="20" customFormat="false" ht="15" hidden="false" customHeight="false" outlineLevel="0" collapsed="false">
      <c r="A20" s="26" t="s">
        <v>69</v>
      </c>
      <c r="B20" s="26" t="s">
        <v>70</v>
      </c>
      <c r="C20" s="26" t="s">
        <v>60</v>
      </c>
      <c r="D20" s="27" t="n">
        <v>25</v>
      </c>
      <c r="E20" s="27" t="n">
        <v>15</v>
      </c>
      <c r="F20" s="27" t="n">
        <v>5</v>
      </c>
      <c r="G20" s="27" t="n">
        <v>5</v>
      </c>
      <c r="H20" s="28" t="n">
        <v>95</v>
      </c>
      <c r="I20" s="29"/>
      <c r="J20" s="30" t="n">
        <f aca="false">IF(OR($A20="",$E20="",$F20=""),"",ROUNDUP($E20/7*$F20,0)+IF($G20="",0,$G20))</f>
        <v>16</v>
      </c>
      <c r="K20" s="31" t="n">
        <f aca="false">IF(OR($A20="",$D20="",$E20="",$E20=0),"",$D20/$E20)</f>
        <v>1.66666666666667</v>
      </c>
      <c r="L20" s="32" t="str">
        <f aca="false">IF($O20="","",IF($O20="SIN","⛔ Sin stock",IF($O20="PEDIR","🔴 Pedir ya",IF($O20="EXCESO","🟣 Exceso","🟢 Sano"))))</f>
        <v>🟢 Sano</v>
      </c>
      <c r="M20" s="30" t="str">
        <f aca="false">IF(OR($O20="SIN",$O20="PEDIR"),IF($J20="","",MAX(0,ROUNDUP(2*$J20-IF($D20="",0,$D20),0))),"")</f>
        <v/>
      </c>
      <c r="N20" s="33" t="n">
        <f aca="false">IF(OR($A20="",$D20="",$H20=""),"",$D20*$H20)</f>
        <v>2375</v>
      </c>
      <c r="O20" s="0" t="str">
        <f aca="false">IF(OR($A20="",$D20=""),"",IF($D20=0,"SIN",IF(AND($J20&lt;&gt;"",$D20&lt;=$J20),"PEDIR",IF(AND($K20&lt;&gt;"",$K20&gt;$C$5),"EXCESO","OK"))))</f>
        <v>OK</v>
      </c>
    </row>
    <row r="21" customFormat="false" ht="15" hidden="false" customHeight="false" outlineLevel="0" collapsed="false">
      <c r="A21" s="26" t="s">
        <v>71</v>
      </c>
      <c r="B21" s="26" t="s">
        <v>72</v>
      </c>
      <c r="C21" s="26" t="s">
        <v>60</v>
      </c>
      <c r="D21" s="27" t="n">
        <v>30</v>
      </c>
      <c r="E21" s="27" t="n">
        <v>18</v>
      </c>
      <c r="F21" s="27" t="n">
        <v>5</v>
      </c>
      <c r="G21" s="27" t="n">
        <v>5</v>
      </c>
      <c r="H21" s="28" t="n">
        <v>95</v>
      </c>
      <c r="I21" s="29"/>
      <c r="J21" s="30" t="n">
        <f aca="false">IF(OR($A21="",$E21="",$F21=""),"",ROUNDUP($E21/7*$F21,0)+IF($G21="",0,$G21))</f>
        <v>18</v>
      </c>
      <c r="K21" s="31" t="n">
        <f aca="false">IF(OR($A21="",$D21="",$E21="",$E21=0),"",$D21/$E21)</f>
        <v>1.66666666666667</v>
      </c>
      <c r="L21" s="32" t="str">
        <f aca="false">IF($O21="","",IF($O21="SIN","⛔ Sin stock",IF($O21="PEDIR","🔴 Pedir ya",IF($O21="EXCESO","🟣 Exceso","🟢 Sano"))))</f>
        <v>🟢 Sano</v>
      </c>
      <c r="M21" s="30" t="str">
        <f aca="false">IF(OR($O21="SIN",$O21="PEDIR"),IF($J21="","",MAX(0,ROUNDUP(2*$J21-IF($D21="",0,$D21),0))),"")</f>
        <v/>
      </c>
      <c r="N21" s="33" t="n">
        <f aca="false">IF(OR($A21="",$D21="",$H21=""),"",$D21*$H21)</f>
        <v>2850</v>
      </c>
      <c r="O21" s="0" t="str">
        <f aca="false">IF(OR($A21="",$D21=""),"",IF($D21=0,"SIN",IF(AND($J21&lt;&gt;"",$D21&lt;=$J21),"PEDIR",IF(AND($K21&lt;&gt;"",$K21&gt;$C$5),"EXCESO","OK"))))</f>
        <v>OK</v>
      </c>
    </row>
    <row r="22" customFormat="false" ht="23.85" hidden="false" customHeight="false" outlineLevel="0" collapsed="false">
      <c r="A22" s="26" t="s">
        <v>73</v>
      </c>
      <c r="B22" s="26" t="s">
        <v>74</v>
      </c>
      <c r="C22" s="26" t="s">
        <v>60</v>
      </c>
      <c r="D22" s="27" t="n">
        <v>48</v>
      </c>
      <c r="E22" s="27" t="n">
        <v>4</v>
      </c>
      <c r="F22" s="27" t="n">
        <v>12</v>
      </c>
      <c r="G22" s="27" t="n">
        <v>2</v>
      </c>
      <c r="H22" s="28" t="n">
        <v>320</v>
      </c>
      <c r="I22" s="29" t="s">
        <v>75</v>
      </c>
      <c r="J22" s="30" t="n">
        <f aca="false">IF(OR($A22="",$E22="",$F22=""),"",ROUNDUP($E22/7*$F22,0)+IF($G22="",0,$G22))</f>
        <v>9</v>
      </c>
      <c r="K22" s="31" t="n">
        <f aca="false">IF(OR($A22="",$D22="",$E22="",$E22=0),"",$D22/$E22)</f>
        <v>12</v>
      </c>
      <c r="L22" s="32" t="str">
        <f aca="false">IF($O22="","",IF($O22="SIN","⛔ Sin stock",IF($O22="PEDIR","🔴 Pedir ya",IF($O22="EXCESO","🟣 Exceso","🟢 Sano"))))</f>
        <v>🟣 Exceso</v>
      </c>
      <c r="M22" s="30" t="str">
        <f aca="false">IF(OR($O22="SIN",$O22="PEDIR"),IF($J22="","",MAX(0,ROUNDUP(2*$J22-IF($D22="",0,$D22),0))),"")</f>
        <v/>
      </c>
      <c r="N22" s="33" t="n">
        <f aca="false">IF(OR($A22="",$D22="",$H22=""),"",$D22*$H22)</f>
        <v>15360</v>
      </c>
      <c r="O22" s="0" t="str">
        <f aca="false">IF(OR($A22="",$D22=""),"",IF($D22=0,"SIN",IF(AND($J22&lt;&gt;"",$D22&lt;=$J22),"PEDIR",IF(AND($K22&lt;&gt;"",$K22&gt;$C$5),"EXCESO","OK"))))</f>
        <v>EXCESO</v>
      </c>
    </row>
    <row r="23" customFormat="false" ht="15" hidden="false" customHeight="false" outlineLevel="0" collapsed="false">
      <c r="A23" s="26" t="s">
        <v>76</v>
      </c>
      <c r="B23" s="26" t="s">
        <v>77</v>
      </c>
      <c r="C23" s="26" t="s">
        <v>60</v>
      </c>
      <c r="D23" s="27" t="n">
        <v>22</v>
      </c>
      <c r="E23" s="27" t="n">
        <v>6</v>
      </c>
      <c r="F23" s="27" t="n">
        <v>15</v>
      </c>
      <c r="G23" s="27" t="n">
        <v>3</v>
      </c>
      <c r="H23" s="28" t="n">
        <v>120</v>
      </c>
      <c r="I23" s="29"/>
      <c r="J23" s="30" t="n">
        <f aca="false">IF(OR($A23="",$E23="",$F23=""),"",ROUNDUP($E23/7*$F23,0)+IF($G23="",0,$G23))</f>
        <v>16</v>
      </c>
      <c r="K23" s="31" t="n">
        <f aca="false">IF(OR($A23="",$D23="",$E23="",$E23=0),"",$D23/$E23)</f>
        <v>3.66666666666667</v>
      </c>
      <c r="L23" s="32" t="str">
        <f aca="false">IF($O23="","",IF($O23="SIN","⛔ Sin stock",IF($O23="PEDIR","🔴 Pedir ya",IF($O23="EXCESO","🟣 Exceso","🟢 Sano"))))</f>
        <v>🟢 Sano</v>
      </c>
      <c r="M23" s="30" t="str">
        <f aca="false">IF(OR($O23="SIN",$O23="PEDIR"),IF($J23="","",MAX(0,ROUNDUP(2*$J23-IF($D23="",0,$D23),0))),"")</f>
        <v/>
      </c>
      <c r="N23" s="33" t="n">
        <f aca="false">IF(OR($A23="",$D23="",$H23=""),"",$D23*$H23)</f>
        <v>2640</v>
      </c>
      <c r="O23" s="0" t="str">
        <f aca="false">IF(OR($A23="",$D23=""),"",IF($D23=0,"SIN",IF(AND($J23&lt;&gt;"",$D23&lt;=$J23),"PEDIR",IF(AND($K23&lt;&gt;"",$K23&gt;$C$5),"EXCESO","OK"))))</f>
        <v>OK</v>
      </c>
    </row>
    <row r="24" customFormat="false" ht="15" hidden="false" customHeight="false" outlineLevel="0" collapsed="false">
      <c r="A24" s="26" t="s">
        <v>78</v>
      </c>
      <c r="B24" s="26" t="s">
        <v>79</v>
      </c>
      <c r="C24" s="26" t="s">
        <v>80</v>
      </c>
      <c r="D24" s="27" t="n">
        <v>40</v>
      </c>
      <c r="E24" s="27" t="n">
        <v>20</v>
      </c>
      <c r="F24" s="27" t="n">
        <v>5</v>
      </c>
      <c r="G24" s="27" t="n">
        <v>6</v>
      </c>
      <c r="H24" s="28" t="n">
        <v>60</v>
      </c>
      <c r="I24" s="29"/>
      <c r="J24" s="30" t="n">
        <f aca="false">IF(OR($A24="",$E24="",$F24=""),"",ROUNDUP($E24/7*$F24,0)+IF($G24="",0,$G24))</f>
        <v>21</v>
      </c>
      <c r="K24" s="31" t="n">
        <f aca="false">IF(OR($A24="",$D24="",$E24="",$E24=0),"",$D24/$E24)</f>
        <v>2</v>
      </c>
      <c r="L24" s="32" t="str">
        <f aca="false">IF($O24="","",IF($O24="SIN","⛔ Sin stock",IF($O24="PEDIR","🔴 Pedir ya",IF($O24="EXCESO","🟣 Exceso","🟢 Sano"))))</f>
        <v>🟢 Sano</v>
      </c>
      <c r="M24" s="30" t="str">
        <f aca="false">IF(OR($O24="SIN",$O24="PEDIR"),IF($J24="","",MAX(0,ROUNDUP(2*$J24-IF($D24="",0,$D24),0))),"")</f>
        <v/>
      </c>
      <c r="N24" s="33" t="n">
        <f aca="false">IF(OR($A24="",$D24="",$H24=""),"",$D24*$H24)</f>
        <v>2400</v>
      </c>
      <c r="O24" s="0" t="str">
        <f aca="false">IF(OR($A24="",$D24=""),"",IF($D24=0,"SIN",IF(AND($J24&lt;&gt;"",$D24&lt;=$J24),"PEDIR",IF(AND($K24&lt;&gt;"",$K24&gt;$C$5),"EXCESO","OK"))))</f>
        <v>OK</v>
      </c>
    </row>
    <row r="25" customFormat="false" ht="15" hidden="false" customHeight="false" outlineLevel="0" collapsed="false">
      <c r="A25" s="26" t="s">
        <v>81</v>
      </c>
      <c r="B25" s="26" t="s">
        <v>82</v>
      </c>
      <c r="C25" s="26" t="s">
        <v>60</v>
      </c>
      <c r="D25" s="27" t="n">
        <v>35</v>
      </c>
      <c r="E25" s="27" t="n">
        <v>2</v>
      </c>
      <c r="F25" s="27" t="n">
        <v>10</v>
      </c>
      <c r="G25" s="27" t="n">
        <v>2</v>
      </c>
      <c r="H25" s="28" t="n">
        <v>150</v>
      </c>
      <c r="I25" s="29" t="s">
        <v>83</v>
      </c>
      <c r="J25" s="30" t="n">
        <f aca="false">IF(OR($A25="",$E25="",$F25=""),"",ROUNDUP($E25/7*$F25,0)+IF($G25="",0,$G25))</f>
        <v>5</v>
      </c>
      <c r="K25" s="31" t="n">
        <f aca="false">IF(OR($A25="",$D25="",$E25="",$E25=0),"",$D25/$E25)</f>
        <v>17.5</v>
      </c>
      <c r="L25" s="32" t="str">
        <f aca="false">IF($O25="","",IF($O25="SIN","⛔ Sin stock",IF($O25="PEDIR","🔴 Pedir ya",IF($O25="EXCESO","🟣 Exceso","🟢 Sano"))))</f>
        <v>🟣 Exceso</v>
      </c>
      <c r="M25" s="30" t="str">
        <f aca="false">IF(OR($O25="SIN",$O25="PEDIR"),IF($J25="","",MAX(0,ROUNDUP(2*$J25-IF($D25="",0,$D25),0))),"")</f>
        <v/>
      </c>
      <c r="N25" s="33" t="n">
        <f aca="false">IF(OR($A25="",$D25="",$H25=""),"",$D25*$H25)</f>
        <v>5250</v>
      </c>
      <c r="O25" s="0" t="str">
        <f aca="false">IF(OR($A25="",$D25=""),"",IF($D25=0,"SIN",IF(AND($J25&lt;&gt;"",$D25&lt;=$J25),"PEDIR",IF(AND($K25&lt;&gt;"",$K25&gt;$C$5),"EXCESO","OK"))))</f>
        <v>EXCESO</v>
      </c>
    </row>
    <row r="26" customFormat="false" ht="15" hidden="false" customHeight="false" outlineLevel="0" collapsed="false">
      <c r="A26" s="26"/>
      <c r="B26" s="26"/>
      <c r="C26" s="26"/>
      <c r="D26" s="27"/>
      <c r="E26" s="27"/>
      <c r="F26" s="27"/>
      <c r="G26" s="27"/>
      <c r="H26" s="28"/>
      <c r="I26" s="29"/>
      <c r="J26" s="30" t="str">
        <f aca="false">IF(OR($A26="",$E26="",$F26=""),"",ROUNDUP($E26/7*$F26,0)+IF($G26="",0,$G26))</f>
        <v/>
      </c>
      <c r="K26" s="31" t="str">
        <f aca="false">IF(OR($A26="",$D26="",$E26="",$E26=0),"",$D26/$E26)</f>
        <v/>
      </c>
      <c r="L26" s="32" t="str">
        <f aca="false">IF($O26="","",IF($O26="SIN","⛔ Sin stock",IF($O26="PEDIR","🔴 Pedir ya",IF($O26="EXCESO","🟣 Exceso","🟢 Sano"))))</f>
        <v/>
      </c>
      <c r="M26" s="30" t="str">
        <f aca="false">IF(OR($O26="SIN",$O26="PEDIR"),IF($J26="","",MAX(0,ROUNDUP(2*$J26-IF($D26="",0,$D26),0))),"")</f>
        <v/>
      </c>
      <c r="N26" s="33" t="str">
        <f aca="false">IF(OR($A26="",$D26="",$H26=""),"",$D26*$H26)</f>
        <v/>
      </c>
      <c r="O26" s="0" t="str">
        <f aca="false">IF(OR($A26="",$D26=""),"",IF($D26=0,"SIN",IF(AND($J26&lt;&gt;"",$D26&lt;=$J26),"PEDIR",IF(AND($K26&lt;&gt;"",$K26&gt;$C$5),"EXCESO","OK"))))</f>
        <v/>
      </c>
    </row>
    <row r="27" customFormat="false" ht="15" hidden="false" customHeight="false" outlineLevel="0" collapsed="false">
      <c r="A27" s="26"/>
      <c r="B27" s="26"/>
      <c r="C27" s="26"/>
      <c r="D27" s="27"/>
      <c r="E27" s="27"/>
      <c r="F27" s="27"/>
      <c r="G27" s="27"/>
      <c r="H27" s="28"/>
      <c r="I27" s="29"/>
      <c r="J27" s="30" t="str">
        <f aca="false">IF(OR($A27="",$E27="",$F27=""),"",ROUNDUP($E27/7*$F27,0)+IF($G27="",0,$G27))</f>
        <v/>
      </c>
      <c r="K27" s="31" t="str">
        <f aca="false">IF(OR($A27="",$D27="",$E27="",$E27=0),"",$D27/$E27)</f>
        <v/>
      </c>
      <c r="L27" s="32" t="str">
        <f aca="false">IF($O27="","",IF($O27="SIN","⛔ Sin stock",IF($O27="PEDIR","🔴 Pedir ya",IF($O27="EXCESO","🟣 Exceso","🟢 Sano"))))</f>
        <v/>
      </c>
      <c r="M27" s="30" t="str">
        <f aca="false">IF(OR($O27="SIN",$O27="PEDIR"),IF($J27="","",MAX(0,ROUNDUP(2*$J27-IF($D27="",0,$D27),0))),"")</f>
        <v/>
      </c>
      <c r="N27" s="33" t="str">
        <f aca="false">IF(OR($A27="",$D27="",$H27=""),"",$D27*$H27)</f>
        <v/>
      </c>
      <c r="O27" s="0" t="str">
        <f aca="false">IF(OR($A27="",$D27=""),"",IF($D27=0,"SIN",IF(AND($J27&lt;&gt;"",$D27&lt;=$J27),"PEDIR",IF(AND($K27&lt;&gt;"",$K27&gt;$C$5),"EXCESO","OK"))))</f>
        <v/>
      </c>
    </row>
    <row r="28" customFormat="false" ht="15" hidden="false" customHeight="false" outlineLevel="0" collapsed="false">
      <c r="A28" s="26"/>
      <c r="B28" s="26"/>
      <c r="C28" s="26"/>
      <c r="D28" s="27"/>
      <c r="E28" s="27"/>
      <c r="F28" s="27"/>
      <c r="G28" s="27"/>
      <c r="H28" s="28"/>
      <c r="I28" s="29"/>
      <c r="J28" s="30" t="str">
        <f aca="false">IF(OR($A28="",$E28="",$F28=""),"",ROUNDUP($E28/7*$F28,0)+IF($G28="",0,$G28))</f>
        <v/>
      </c>
      <c r="K28" s="31" t="str">
        <f aca="false">IF(OR($A28="",$D28="",$E28="",$E28=0),"",$D28/$E28)</f>
        <v/>
      </c>
      <c r="L28" s="32" t="str">
        <f aca="false">IF($O28="","",IF($O28="SIN","⛔ Sin stock",IF($O28="PEDIR","🔴 Pedir ya",IF($O28="EXCESO","🟣 Exceso","🟢 Sano"))))</f>
        <v/>
      </c>
      <c r="M28" s="30" t="str">
        <f aca="false">IF(OR($O28="SIN",$O28="PEDIR"),IF($J28="","",MAX(0,ROUNDUP(2*$J28-IF($D28="",0,$D28),0))),"")</f>
        <v/>
      </c>
      <c r="N28" s="33" t="str">
        <f aca="false">IF(OR($A28="",$D28="",$H28=""),"",$D28*$H28)</f>
        <v/>
      </c>
      <c r="O28" s="0" t="str">
        <f aca="false">IF(OR($A28="",$D28=""),"",IF($D28=0,"SIN",IF(AND($J28&lt;&gt;"",$D28&lt;=$J28),"PEDIR",IF(AND($K28&lt;&gt;"",$K28&gt;$C$5),"EXCESO","OK"))))</f>
        <v/>
      </c>
    </row>
    <row r="29" customFormat="false" ht="15" hidden="false" customHeight="false" outlineLevel="0" collapsed="false">
      <c r="A29" s="26"/>
      <c r="B29" s="26"/>
      <c r="C29" s="26"/>
      <c r="D29" s="27"/>
      <c r="E29" s="27"/>
      <c r="F29" s="27"/>
      <c r="G29" s="27"/>
      <c r="H29" s="28"/>
      <c r="I29" s="29"/>
      <c r="J29" s="30" t="str">
        <f aca="false">IF(OR($A29="",$E29="",$F29=""),"",ROUNDUP($E29/7*$F29,0)+IF($G29="",0,$G29))</f>
        <v/>
      </c>
      <c r="K29" s="31" t="str">
        <f aca="false">IF(OR($A29="",$D29="",$E29="",$E29=0),"",$D29/$E29)</f>
        <v/>
      </c>
      <c r="L29" s="32" t="str">
        <f aca="false">IF($O29="","",IF($O29="SIN","⛔ Sin stock",IF($O29="PEDIR","🔴 Pedir ya",IF($O29="EXCESO","🟣 Exceso","🟢 Sano"))))</f>
        <v/>
      </c>
      <c r="M29" s="30" t="str">
        <f aca="false">IF(OR($O29="SIN",$O29="PEDIR"),IF($J29="","",MAX(0,ROUNDUP(2*$J29-IF($D29="",0,$D29),0))),"")</f>
        <v/>
      </c>
      <c r="N29" s="33" t="str">
        <f aca="false">IF(OR($A29="",$D29="",$H29=""),"",$D29*$H29)</f>
        <v/>
      </c>
      <c r="O29" s="0" t="str">
        <f aca="false">IF(OR($A29="",$D29=""),"",IF($D29=0,"SIN",IF(AND($J29&lt;&gt;"",$D29&lt;=$J29),"PEDIR",IF(AND($K29&lt;&gt;"",$K29&gt;$C$5),"EXCESO","OK"))))</f>
        <v/>
      </c>
    </row>
    <row r="30" customFormat="false" ht="15" hidden="false" customHeight="false" outlineLevel="0" collapsed="false">
      <c r="A30" s="26"/>
      <c r="B30" s="26"/>
      <c r="C30" s="26"/>
      <c r="D30" s="27"/>
      <c r="E30" s="27"/>
      <c r="F30" s="27"/>
      <c r="G30" s="27"/>
      <c r="H30" s="28"/>
      <c r="I30" s="29"/>
      <c r="J30" s="30" t="str">
        <f aca="false">IF(OR($A30="",$E30="",$F30=""),"",ROUNDUP($E30/7*$F30,0)+IF($G30="",0,$G30))</f>
        <v/>
      </c>
      <c r="K30" s="31" t="str">
        <f aca="false">IF(OR($A30="",$D30="",$E30="",$E30=0),"",$D30/$E30)</f>
        <v/>
      </c>
      <c r="L30" s="32" t="str">
        <f aca="false">IF($O30="","",IF($O30="SIN","⛔ Sin stock",IF($O30="PEDIR","🔴 Pedir ya",IF($O30="EXCESO","🟣 Exceso","🟢 Sano"))))</f>
        <v/>
      </c>
      <c r="M30" s="30" t="str">
        <f aca="false">IF(OR($O30="SIN",$O30="PEDIR"),IF($J30="","",MAX(0,ROUNDUP(2*$J30-IF($D30="",0,$D30),0))),"")</f>
        <v/>
      </c>
      <c r="N30" s="33" t="str">
        <f aca="false">IF(OR($A30="",$D30="",$H30=""),"",$D30*$H30)</f>
        <v/>
      </c>
      <c r="O30" s="0" t="str">
        <f aca="false">IF(OR($A30="",$D30=""),"",IF($D30=0,"SIN",IF(AND($J30&lt;&gt;"",$D30&lt;=$J30),"PEDIR",IF(AND($K30&lt;&gt;"",$K30&gt;$C$5),"EXCESO","OK"))))</f>
        <v/>
      </c>
    </row>
    <row r="31" customFormat="false" ht="15" hidden="false" customHeight="false" outlineLevel="0" collapsed="false">
      <c r="A31" s="26"/>
      <c r="B31" s="26"/>
      <c r="C31" s="26"/>
      <c r="D31" s="27"/>
      <c r="E31" s="27"/>
      <c r="F31" s="27"/>
      <c r="G31" s="27"/>
      <c r="H31" s="28"/>
      <c r="I31" s="29"/>
      <c r="J31" s="30" t="str">
        <f aca="false">IF(OR($A31="",$E31="",$F31=""),"",ROUNDUP($E31/7*$F31,0)+IF($G31="",0,$G31))</f>
        <v/>
      </c>
      <c r="K31" s="31" t="str">
        <f aca="false">IF(OR($A31="",$D31="",$E31="",$E31=0),"",$D31/$E31)</f>
        <v/>
      </c>
      <c r="L31" s="32" t="str">
        <f aca="false">IF($O31="","",IF($O31="SIN","⛔ Sin stock",IF($O31="PEDIR","🔴 Pedir ya",IF($O31="EXCESO","🟣 Exceso","🟢 Sano"))))</f>
        <v/>
      </c>
      <c r="M31" s="30" t="str">
        <f aca="false">IF(OR($O31="SIN",$O31="PEDIR"),IF($J31="","",MAX(0,ROUNDUP(2*$J31-IF($D31="",0,$D31),0))),"")</f>
        <v/>
      </c>
      <c r="N31" s="33" t="str">
        <f aca="false">IF(OR($A31="",$D31="",$H31=""),"",$D31*$H31)</f>
        <v/>
      </c>
      <c r="O31" s="0" t="str">
        <f aca="false">IF(OR($A31="",$D31=""),"",IF($D31=0,"SIN",IF(AND($J31&lt;&gt;"",$D31&lt;=$J31),"PEDIR",IF(AND($K31&lt;&gt;"",$K31&gt;$C$5),"EXCESO","OK"))))</f>
        <v/>
      </c>
    </row>
    <row r="32" customFormat="false" ht="15" hidden="false" customHeight="false" outlineLevel="0" collapsed="false">
      <c r="A32" s="26"/>
      <c r="B32" s="26"/>
      <c r="C32" s="26"/>
      <c r="D32" s="27"/>
      <c r="E32" s="27"/>
      <c r="F32" s="27"/>
      <c r="G32" s="27"/>
      <c r="H32" s="28"/>
      <c r="I32" s="29"/>
      <c r="J32" s="30" t="str">
        <f aca="false">IF(OR($A32="",$E32="",$F32=""),"",ROUNDUP($E32/7*$F32,0)+IF($G32="",0,$G32))</f>
        <v/>
      </c>
      <c r="K32" s="31" t="str">
        <f aca="false">IF(OR($A32="",$D32="",$E32="",$E32=0),"",$D32/$E32)</f>
        <v/>
      </c>
      <c r="L32" s="32" t="str">
        <f aca="false">IF($O32="","",IF($O32="SIN","⛔ Sin stock",IF($O32="PEDIR","🔴 Pedir ya",IF($O32="EXCESO","🟣 Exceso","🟢 Sano"))))</f>
        <v/>
      </c>
      <c r="M32" s="30" t="str">
        <f aca="false">IF(OR($O32="SIN",$O32="PEDIR"),IF($J32="","",MAX(0,ROUNDUP(2*$J32-IF($D32="",0,$D32),0))),"")</f>
        <v/>
      </c>
      <c r="N32" s="33" t="str">
        <f aca="false">IF(OR($A32="",$D32="",$H32=""),"",$D32*$H32)</f>
        <v/>
      </c>
      <c r="O32" s="0" t="str">
        <f aca="false">IF(OR($A32="",$D32=""),"",IF($D32=0,"SIN",IF(AND($J32&lt;&gt;"",$D32&lt;=$J32),"PEDIR",IF(AND($K32&lt;&gt;"",$K32&gt;$C$5),"EXCESO","OK"))))</f>
        <v/>
      </c>
    </row>
    <row r="33" customFormat="false" ht="15" hidden="false" customHeight="false" outlineLevel="0" collapsed="false">
      <c r="A33" s="26"/>
      <c r="B33" s="26"/>
      <c r="C33" s="26"/>
      <c r="D33" s="27"/>
      <c r="E33" s="27"/>
      <c r="F33" s="27"/>
      <c r="G33" s="27"/>
      <c r="H33" s="28"/>
      <c r="I33" s="29"/>
      <c r="J33" s="30" t="str">
        <f aca="false">IF(OR($A33="",$E33="",$F33=""),"",ROUNDUP($E33/7*$F33,0)+IF($G33="",0,$G33))</f>
        <v/>
      </c>
      <c r="K33" s="31" t="str">
        <f aca="false">IF(OR($A33="",$D33="",$E33="",$E33=0),"",$D33/$E33)</f>
        <v/>
      </c>
      <c r="L33" s="32" t="str">
        <f aca="false">IF($O33="","",IF($O33="SIN","⛔ Sin stock",IF($O33="PEDIR","🔴 Pedir ya",IF($O33="EXCESO","🟣 Exceso","🟢 Sano"))))</f>
        <v/>
      </c>
      <c r="M33" s="30" t="str">
        <f aca="false">IF(OR($O33="SIN",$O33="PEDIR"),IF($J33="","",MAX(0,ROUNDUP(2*$J33-IF($D33="",0,$D33),0))),"")</f>
        <v/>
      </c>
      <c r="N33" s="33" t="str">
        <f aca="false">IF(OR($A33="",$D33="",$H33=""),"",$D33*$H33)</f>
        <v/>
      </c>
      <c r="O33" s="0" t="str">
        <f aca="false">IF(OR($A33="",$D33=""),"",IF($D33=0,"SIN",IF(AND($J33&lt;&gt;"",$D33&lt;=$J33),"PEDIR",IF(AND($K33&lt;&gt;"",$K33&gt;$C$5),"EXCESO","OK"))))</f>
        <v/>
      </c>
    </row>
    <row r="34" customFormat="false" ht="15" hidden="false" customHeight="false" outlineLevel="0" collapsed="false">
      <c r="A34" s="26"/>
      <c r="B34" s="26"/>
      <c r="C34" s="26"/>
      <c r="D34" s="27"/>
      <c r="E34" s="27"/>
      <c r="F34" s="27"/>
      <c r="G34" s="27"/>
      <c r="H34" s="28"/>
      <c r="I34" s="29"/>
      <c r="J34" s="30" t="str">
        <f aca="false">IF(OR($A34="",$E34="",$F34=""),"",ROUNDUP($E34/7*$F34,0)+IF($G34="",0,$G34))</f>
        <v/>
      </c>
      <c r="K34" s="31" t="str">
        <f aca="false">IF(OR($A34="",$D34="",$E34="",$E34=0),"",$D34/$E34)</f>
        <v/>
      </c>
      <c r="L34" s="32" t="str">
        <f aca="false">IF($O34="","",IF($O34="SIN","⛔ Sin stock",IF($O34="PEDIR","🔴 Pedir ya",IF($O34="EXCESO","🟣 Exceso","🟢 Sano"))))</f>
        <v/>
      </c>
      <c r="M34" s="30" t="str">
        <f aca="false">IF(OR($O34="SIN",$O34="PEDIR"),IF($J34="","",MAX(0,ROUNDUP(2*$J34-IF($D34="",0,$D34),0))),"")</f>
        <v/>
      </c>
      <c r="N34" s="33" t="str">
        <f aca="false">IF(OR($A34="",$D34="",$H34=""),"",$D34*$H34)</f>
        <v/>
      </c>
      <c r="O34" s="0" t="str">
        <f aca="false">IF(OR($A34="",$D34=""),"",IF($D34=0,"SIN",IF(AND($J34&lt;&gt;"",$D34&lt;=$J34),"PEDIR",IF(AND($K34&lt;&gt;"",$K34&gt;$C$5),"EXCESO","OK"))))</f>
        <v/>
      </c>
    </row>
    <row r="35" customFormat="false" ht="15" hidden="false" customHeight="false" outlineLevel="0" collapsed="false">
      <c r="A35" s="26"/>
      <c r="B35" s="26"/>
      <c r="C35" s="26"/>
      <c r="D35" s="27"/>
      <c r="E35" s="27"/>
      <c r="F35" s="27"/>
      <c r="G35" s="27"/>
      <c r="H35" s="28"/>
      <c r="I35" s="29"/>
      <c r="J35" s="30" t="str">
        <f aca="false">IF(OR($A35="",$E35="",$F35=""),"",ROUNDUP($E35/7*$F35,0)+IF($G35="",0,$G35))</f>
        <v/>
      </c>
      <c r="K35" s="31" t="str">
        <f aca="false">IF(OR($A35="",$D35="",$E35="",$E35=0),"",$D35/$E35)</f>
        <v/>
      </c>
      <c r="L35" s="32" t="str">
        <f aca="false">IF($O35="","",IF($O35="SIN","⛔ Sin stock",IF($O35="PEDIR","🔴 Pedir ya",IF($O35="EXCESO","🟣 Exceso","🟢 Sano"))))</f>
        <v/>
      </c>
      <c r="M35" s="30" t="str">
        <f aca="false">IF(OR($O35="SIN",$O35="PEDIR"),IF($J35="","",MAX(0,ROUNDUP(2*$J35-IF($D35="",0,$D35),0))),"")</f>
        <v/>
      </c>
      <c r="N35" s="33" t="str">
        <f aca="false">IF(OR($A35="",$D35="",$H35=""),"",$D35*$H35)</f>
        <v/>
      </c>
      <c r="O35" s="0" t="str">
        <f aca="false">IF(OR($A35="",$D35=""),"",IF($D35=0,"SIN",IF(AND($J35&lt;&gt;"",$D35&lt;=$J35),"PEDIR",IF(AND($K35&lt;&gt;"",$K35&gt;$C$5),"EXCESO","OK"))))</f>
        <v/>
      </c>
    </row>
    <row r="36" customFormat="false" ht="15" hidden="false" customHeight="false" outlineLevel="0" collapsed="false">
      <c r="A36" s="26"/>
      <c r="B36" s="26"/>
      <c r="C36" s="26"/>
      <c r="D36" s="27"/>
      <c r="E36" s="27"/>
      <c r="F36" s="27"/>
      <c r="G36" s="27"/>
      <c r="H36" s="28"/>
      <c r="I36" s="29"/>
      <c r="J36" s="30" t="str">
        <f aca="false">IF(OR($A36="",$E36="",$F36=""),"",ROUNDUP($E36/7*$F36,0)+IF($G36="",0,$G36))</f>
        <v/>
      </c>
      <c r="K36" s="31" t="str">
        <f aca="false">IF(OR($A36="",$D36="",$E36="",$E36=0),"",$D36/$E36)</f>
        <v/>
      </c>
      <c r="L36" s="32" t="str">
        <f aca="false">IF($O36="","",IF($O36="SIN","⛔ Sin stock",IF($O36="PEDIR","🔴 Pedir ya",IF($O36="EXCESO","🟣 Exceso","🟢 Sano"))))</f>
        <v/>
      </c>
      <c r="M36" s="30" t="str">
        <f aca="false">IF(OR($O36="SIN",$O36="PEDIR"),IF($J36="","",MAX(0,ROUNDUP(2*$J36-IF($D36="",0,$D36),0))),"")</f>
        <v/>
      </c>
      <c r="N36" s="33" t="str">
        <f aca="false">IF(OR($A36="",$D36="",$H36=""),"",$D36*$H36)</f>
        <v/>
      </c>
      <c r="O36" s="0" t="str">
        <f aca="false">IF(OR($A36="",$D36=""),"",IF($D36=0,"SIN",IF(AND($J36&lt;&gt;"",$D36&lt;=$J36),"PEDIR",IF(AND($K36&lt;&gt;"",$K36&gt;$C$5),"EXCESO","OK"))))</f>
        <v/>
      </c>
    </row>
    <row r="37" customFormat="false" ht="15" hidden="false" customHeight="false" outlineLevel="0" collapsed="false">
      <c r="A37" s="26"/>
      <c r="B37" s="26"/>
      <c r="C37" s="26"/>
      <c r="D37" s="27"/>
      <c r="E37" s="27"/>
      <c r="F37" s="27"/>
      <c r="G37" s="27"/>
      <c r="H37" s="28"/>
      <c r="I37" s="29"/>
      <c r="J37" s="30" t="str">
        <f aca="false">IF(OR($A37="",$E37="",$F37=""),"",ROUNDUP($E37/7*$F37,0)+IF($G37="",0,$G37))</f>
        <v/>
      </c>
      <c r="K37" s="31" t="str">
        <f aca="false">IF(OR($A37="",$D37="",$E37="",$E37=0),"",$D37/$E37)</f>
        <v/>
      </c>
      <c r="L37" s="32" t="str">
        <f aca="false">IF($O37="","",IF($O37="SIN","⛔ Sin stock",IF($O37="PEDIR","🔴 Pedir ya",IF($O37="EXCESO","🟣 Exceso","🟢 Sano"))))</f>
        <v/>
      </c>
      <c r="M37" s="30" t="str">
        <f aca="false">IF(OR($O37="SIN",$O37="PEDIR"),IF($J37="","",MAX(0,ROUNDUP(2*$J37-IF($D37="",0,$D37),0))),"")</f>
        <v/>
      </c>
      <c r="N37" s="33" t="str">
        <f aca="false">IF(OR($A37="",$D37="",$H37=""),"",$D37*$H37)</f>
        <v/>
      </c>
      <c r="O37" s="0" t="str">
        <f aca="false">IF(OR($A37="",$D37=""),"",IF($D37=0,"SIN",IF(AND($J37&lt;&gt;"",$D37&lt;=$J37),"PEDIR",IF(AND($K37&lt;&gt;"",$K37&gt;$C$5),"EXCESO","OK"))))</f>
        <v/>
      </c>
    </row>
    <row r="38" customFormat="false" ht="15" hidden="false" customHeight="false" outlineLevel="0" collapsed="false">
      <c r="A38" s="26"/>
      <c r="B38" s="26"/>
      <c r="C38" s="26"/>
      <c r="D38" s="27"/>
      <c r="E38" s="27"/>
      <c r="F38" s="27"/>
      <c r="G38" s="27"/>
      <c r="H38" s="28"/>
      <c r="I38" s="29"/>
      <c r="J38" s="30" t="str">
        <f aca="false">IF(OR($A38="",$E38="",$F38=""),"",ROUNDUP($E38/7*$F38,0)+IF($G38="",0,$G38))</f>
        <v/>
      </c>
      <c r="K38" s="31" t="str">
        <f aca="false">IF(OR($A38="",$D38="",$E38="",$E38=0),"",$D38/$E38)</f>
        <v/>
      </c>
      <c r="L38" s="32" t="str">
        <f aca="false">IF($O38="","",IF($O38="SIN","⛔ Sin stock",IF($O38="PEDIR","🔴 Pedir ya",IF($O38="EXCESO","🟣 Exceso","🟢 Sano"))))</f>
        <v/>
      </c>
      <c r="M38" s="30" t="str">
        <f aca="false">IF(OR($O38="SIN",$O38="PEDIR"),IF($J38="","",MAX(0,ROUNDUP(2*$J38-IF($D38="",0,$D38),0))),"")</f>
        <v/>
      </c>
      <c r="N38" s="33" t="str">
        <f aca="false">IF(OR($A38="",$D38="",$H38=""),"",$D38*$H38)</f>
        <v/>
      </c>
      <c r="O38" s="0" t="str">
        <f aca="false">IF(OR($A38="",$D38=""),"",IF($D38=0,"SIN",IF(AND($J38&lt;&gt;"",$D38&lt;=$J38),"PEDIR",IF(AND($K38&lt;&gt;"",$K38&gt;$C$5),"EXCESO","OK"))))</f>
        <v/>
      </c>
    </row>
    <row r="39" customFormat="false" ht="15" hidden="false" customHeight="false" outlineLevel="0" collapsed="false">
      <c r="A39" s="26"/>
      <c r="B39" s="26"/>
      <c r="C39" s="26"/>
      <c r="D39" s="27"/>
      <c r="E39" s="27"/>
      <c r="F39" s="27"/>
      <c r="G39" s="27"/>
      <c r="H39" s="28"/>
      <c r="I39" s="29"/>
      <c r="J39" s="30" t="str">
        <f aca="false">IF(OR($A39="",$E39="",$F39=""),"",ROUNDUP($E39/7*$F39,0)+IF($G39="",0,$G39))</f>
        <v/>
      </c>
      <c r="K39" s="31" t="str">
        <f aca="false">IF(OR($A39="",$D39="",$E39="",$E39=0),"",$D39/$E39)</f>
        <v/>
      </c>
      <c r="L39" s="32" t="str">
        <f aca="false">IF($O39="","",IF($O39="SIN","⛔ Sin stock",IF($O39="PEDIR","🔴 Pedir ya",IF($O39="EXCESO","🟣 Exceso","🟢 Sano"))))</f>
        <v/>
      </c>
      <c r="M39" s="30" t="str">
        <f aca="false">IF(OR($O39="SIN",$O39="PEDIR"),IF($J39="","",MAX(0,ROUNDUP(2*$J39-IF($D39="",0,$D39),0))),"")</f>
        <v/>
      </c>
      <c r="N39" s="33" t="str">
        <f aca="false">IF(OR($A39="",$D39="",$H39=""),"",$D39*$H39)</f>
        <v/>
      </c>
      <c r="O39" s="0" t="str">
        <f aca="false">IF(OR($A39="",$D39=""),"",IF($D39=0,"SIN",IF(AND($J39&lt;&gt;"",$D39&lt;=$J39),"PEDIR",IF(AND($K39&lt;&gt;"",$K39&gt;$C$5),"EXCESO","OK"))))</f>
        <v/>
      </c>
    </row>
    <row r="40" customFormat="false" ht="15" hidden="false" customHeight="false" outlineLevel="0" collapsed="false">
      <c r="A40" s="26"/>
      <c r="B40" s="26"/>
      <c r="C40" s="26"/>
      <c r="D40" s="27"/>
      <c r="E40" s="27"/>
      <c r="F40" s="27"/>
      <c r="G40" s="27"/>
      <c r="H40" s="28"/>
      <c r="I40" s="29"/>
      <c r="J40" s="30" t="str">
        <f aca="false">IF(OR($A40="",$E40="",$F40=""),"",ROUNDUP($E40/7*$F40,0)+IF($G40="",0,$G40))</f>
        <v/>
      </c>
      <c r="K40" s="31" t="str">
        <f aca="false">IF(OR($A40="",$D40="",$E40="",$E40=0),"",$D40/$E40)</f>
        <v/>
      </c>
      <c r="L40" s="32" t="str">
        <f aca="false">IF($O40="","",IF($O40="SIN","⛔ Sin stock",IF($O40="PEDIR","🔴 Pedir ya",IF($O40="EXCESO","🟣 Exceso","🟢 Sano"))))</f>
        <v/>
      </c>
      <c r="M40" s="30" t="str">
        <f aca="false">IF(OR($O40="SIN",$O40="PEDIR"),IF($J40="","",MAX(0,ROUNDUP(2*$J40-IF($D40="",0,$D40),0))),"")</f>
        <v/>
      </c>
      <c r="N40" s="33" t="str">
        <f aca="false">IF(OR($A40="",$D40="",$H40=""),"",$D40*$H40)</f>
        <v/>
      </c>
      <c r="O40" s="0" t="str">
        <f aca="false">IF(OR($A40="",$D40=""),"",IF($D40=0,"SIN",IF(AND($J40&lt;&gt;"",$D40&lt;=$J40),"PEDIR",IF(AND($K40&lt;&gt;"",$K40&gt;$C$5),"EXCESO","OK"))))</f>
        <v/>
      </c>
    </row>
    <row r="41" customFormat="false" ht="15" hidden="false" customHeight="false" outlineLevel="0" collapsed="false">
      <c r="A41" s="26"/>
      <c r="B41" s="26"/>
      <c r="C41" s="26"/>
      <c r="D41" s="27"/>
      <c r="E41" s="27"/>
      <c r="F41" s="27"/>
      <c r="G41" s="27"/>
      <c r="H41" s="28"/>
      <c r="I41" s="29"/>
      <c r="J41" s="30" t="str">
        <f aca="false">IF(OR($A41="",$E41="",$F41=""),"",ROUNDUP($E41/7*$F41,0)+IF($G41="",0,$G41))</f>
        <v/>
      </c>
      <c r="K41" s="31" t="str">
        <f aca="false">IF(OR($A41="",$D41="",$E41="",$E41=0),"",$D41/$E41)</f>
        <v/>
      </c>
      <c r="L41" s="32" t="str">
        <f aca="false">IF($O41="","",IF($O41="SIN","⛔ Sin stock",IF($O41="PEDIR","🔴 Pedir ya",IF($O41="EXCESO","🟣 Exceso","🟢 Sano"))))</f>
        <v/>
      </c>
      <c r="M41" s="30" t="str">
        <f aca="false">IF(OR($O41="SIN",$O41="PEDIR"),IF($J41="","",MAX(0,ROUNDUP(2*$J41-IF($D41="",0,$D41),0))),"")</f>
        <v/>
      </c>
      <c r="N41" s="33" t="str">
        <f aca="false">IF(OR($A41="",$D41="",$H41=""),"",$D41*$H41)</f>
        <v/>
      </c>
      <c r="O41" s="0" t="str">
        <f aca="false">IF(OR($A41="",$D41=""),"",IF($D41=0,"SIN",IF(AND($J41&lt;&gt;"",$D41&lt;=$J41),"PEDIR",IF(AND($K41&lt;&gt;"",$K41&gt;$C$5),"EXCESO","OK"))))</f>
        <v/>
      </c>
    </row>
    <row r="42" customFormat="false" ht="15" hidden="false" customHeight="false" outlineLevel="0" collapsed="false">
      <c r="A42" s="26"/>
      <c r="B42" s="26"/>
      <c r="C42" s="26"/>
      <c r="D42" s="27"/>
      <c r="E42" s="27"/>
      <c r="F42" s="27"/>
      <c r="G42" s="27"/>
      <c r="H42" s="28"/>
      <c r="I42" s="29"/>
      <c r="J42" s="30" t="str">
        <f aca="false">IF(OR($A42="",$E42="",$F42=""),"",ROUNDUP($E42/7*$F42,0)+IF($G42="",0,$G42))</f>
        <v/>
      </c>
      <c r="K42" s="31" t="str">
        <f aca="false">IF(OR($A42="",$D42="",$E42="",$E42=0),"",$D42/$E42)</f>
        <v/>
      </c>
      <c r="L42" s="32" t="str">
        <f aca="false">IF($O42="","",IF($O42="SIN","⛔ Sin stock",IF($O42="PEDIR","🔴 Pedir ya",IF($O42="EXCESO","🟣 Exceso","🟢 Sano"))))</f>
        <v/>
      </c>
      <c r="M42" s="30" t="str">
        <f aca="false">IF(OR($O42="SIN",$O42="PEDIR"),IF($J42="","",MAX(0,ROUNDUP(2*$J42-IF($D42="",0,$D42),0))),"")</f>
        <v/>
      </c>
      <c r="N42" s="33" t="str">
        <f aca="false">IF(OR($A42="",$D42="",$H42=""),"",$D42*$H42)</f>
        <v/>
      </c>
      <c r="O42" s="0" t="str">
        <f aca="false">IF(OR($A42="",$D42=""),"",IF($D42=0,"SIN",IF(AND($J42&lt;&gt;"",$D42&lt;=$J42),"PEDIR",IF(AND($K42&lt;&gt;"",$K42&gt;$C$5),"EXCESO","OK"))))</f>
        <v/>
      </c>
    </row>
    <row r="43" customFormat="false" ht="15" hidden="false" customHeight="false" outlineLevel="0" collapsed="false">
      <c r="A43" s="26"/>
      <c r="B43" s="26"/>
      <c r="C43" s="26"/>
      <c r="D43" s="27"/>
      <c r="E43" s="27"/>
      <c r="F43" s="27"/>
      <c r="G43" s="27"/>
      <c r="H43" s="28"/>
      <c r="I43" s="29"/>
      <c r="J43" s="30" t="str">
        <f aca="false">IF(OR($A43="",$E43="",$F43=""),"",ROUNDUP($E43/7*$F43,0)+IF($G43="",0,$G43))</f>
        <v/>
      </c>
      <c r="K43" s="31" t="str">
        <f aca="false">IF(OR($A43="",$D43="",$E43="",$E43=0),"",$D43/$E43)</f>
        <v/>
      </c>
      <c r="L43" s="32" t="str">
        <f aca="false">IF($O43="","",IF($O43="SIN","⛔ Sin stock",IF($O43="PEDIR","🔴 Pedir ya",IF($O43="EXCESO","🟣 Exceso","🟢 Sano"))))</f>
        <v/>
      </c>
      <c r="M43" s="30" t="str">
        <f aca="false">IF(OR($O43="SIN",$O43="PEDIR"),IF($J43="","",MAX(0,ROUNDUP(2*$J43-IF($D43="",0,$D43),0))),"")</f>
        <v/>
      </c>
      <c r="N43" s="33" t="str">
        <f aca="false">IF(OR($A43="",$D43="",$H43=""),"",$D43*$H43)</f>
        <v/>
      </c>
      <c r="O43" s="0" t="str">
        <f aca="false">IF(OR($A43="",$D43=""),"",IF($D43=0,"SIN",IF(AND($J43&lt;&gt;"",$D43&lt;=$J43),"PEDIR",IF(AND($K43&lt;&gt;"",$K43&gt;$C$5),"EXCESO","OK"))))</f>
        <v/>
      </c>
    </row>
    <row r="44" customFormat="false" ht="15" hidden="false" customHeight="false" outlineLevel="0" collapsed="false">
      <c r="A44" s="26"/>
      <c r="B44" s="26"/>
      <c r="C44" s="26"/>
      <c r="D44" s="27"/>
      <c r="E44" s="27"/>
      <c r="F44" s="27"/>
      <c r="G44" s="27"/>
      <c r="H44" s="28"/>
      <c r="I44" s="29"/>
      <c r="J44" s="30" t="str">
        <f aca="false">IF(OR($A44="",$E44="",$F44=""),"",ROUNDUP($E44/7*$F44,0)+IF($G44="",0,$G44))</f>
        <v/>
      </c>
      <c r="K44" s="31" t="str">
        <f aca="false">IF(OR($A44="",$D44="",$E44="",$E44=0),"",$D44/$E44)</f>
        <v/>
      </c>
      <c r="L44" s="32" t="str">
        <f aca="false">IF($O44="","",IF($O44="SIN","⛔ Sin stock",IF($O44="PEDIR","🔴 Pedir ya",IF($O44="EXCESO","🟣 Exceso","🟢 Sano"))))</f>
        <v/>
      </c>
      <c r="M44" s="30" t="str">
        <f aca="false">IF(OR($O44="SIN",$O44="PEDIR"),IF($J44="","",MAX(0,ROUNDUP(2*$J44-IF($D44="",0,$D44),0))),"")</f>
        <v/>
      </c>
      <c r="N44" s="33" t="str">
        <f aca="false">IF(OR($A44="",$D44="",$H44=""),"",$D44*$H44)</f>
        <v/>
      </c>
      <c r="O44" s="0" t="str">
        <f aca="false">IF(OR($A44="",$D44=""),"",IF($D44=0,"SIN",IF(AND($J44&lt;&gt;"",$D44&lt;=$J44),"PEDIR",IF(AND($K44&lt;&gt;"",$K44&gt;$C$5),"EXCESO","OK"))))</f>
        <v/>
      </c>
    </row>
    <row r="45" customFormat="false" ht="15" hidden="false" customHeight="false" outlineLevel="0" collapsed="false">
      <c r="A45" s="26"/>
      <c r="B45" s="26"/>
      <c r="C45" s="26"/>
      <c r="D45" s="27"/>
      <c r="E45" s="27"/>
      <c r="F45" s="27"/>
      <c r="G45" s="27"/>
      <c r="H45" s="28"/>
      <c r="I45" s="29"/>
      <c r="J45" s="30" t="str">
        <f aca="false">IF(OR($A45="",$E45="",$F45=""),"",ROUNDUP($E45/7*$F45,0)+IF($G45="",0,$G45))</f>
        <v/>
      </c>
      <c r="K45" s="31" t="str">
        <f aca="false">IF(OR($A45="",$D45="",$E45="",$E45=0),"",$D45/$E45)</f>
        <v/>
      </c>
      <c r="L45" s="32" t="str">
        <f aca="false">IF($O45="","",IF($O45="SIN","⛔ Sin stock",IF($O45="PEDIR","🔴 Pedir ya",IF($O45="EXCESO","🟣 Exceso","🟢 Sano"))))</f>
        <v/>
      </c>
      <c r="M45" s="30" t="str">
        <f aca="false">IF(OR($O45="SIN",$O45="PEDIR"),IF($J45="","",MAX(0,ROUNDUP(2*$J45-IF($D45="",0,$D45),0))),"")</f>
        <v/>
      </c>
      <c r="N45" s="33" t="str">
        <f aca="false">IF(OR($A45="",$D45="",$H45=""),"",$D45*$H45)</f>
        <v/>
      </c>
      <c r="O45" s="0" t="str">
        <f aca="false">IF(OR($A45="",$D45=""),"",IF($D45=0,"SIN",IF(AND($J45&lt;&gt;"",$D45&lt;=$J45),"PEDIR",IF(AND($K45&lt;&gt;"",$K45&gt;$C$5),"EXCESO","OK"))))</f>
        <v/>
      </c>
    </row>
    <row r="46" customFormat="false" ht="15" hidden="false" customHeight="false" outlineLevel="0" collapsed="false">
      <c r="A46" s="26"/>
      <c r="B46" s="26"/>
      <c r="C46" s="26"/>
      <c r="D46" s="27"/>
      <c r="E46" s="27"/>
      <c r="F46" s="27"/>
      <c r="G46" s="27"/>
      <c r="H46" s="28"/>
      <c r="I46" s="29"/>
      <c r="J46" s="30" t="str">
        <f aca="false">IF(OR($A46="",$E46="",$F46=""),"",ROUNDUP($E46/7*$F46,0)+IF($G46="",0,$G46))</f>
        <v/>
      </c>
      <c r="K46" s="31" t="str">
        <f aca="false">IF(OR($A46="",$D46="",$E46="",$E46=0),"",$D46/$E46)</f>
        <v/>
      </c>
      <c r="L46" s="32" t="str">
        <f aca="false">IF($O46="","",IF($O46="SIN","⛔ Sin stock",IF($O46="PEDIR","🔴 Pedir ya",IF($O46="EXCESO","🟣 Exceso","🟢 Sano"))))</f>
        <v/>
      </c>
      <c r="M46" s="30" t="str">
        <f aca="false">IF(OR($O46="SIN",$O46="PEDIR"),IF($J46="","",MAX(0,ROUNDUP(2*$J46-IF($D46="",0,$D46),0))),"")</f>
        <v/>
      </c>
      <c r="N46" s="33" t="str">
        <f aca="false">IF(OR($A46="",$D46="",$H46=""),"",$D46*$H46)</f>
        <v/>
      </c>
      <c r="O46" s="0" t="str">
        <f aca="false">IF(OR($A46="",$D46=""),"",IF($D46=0,"SIN",IF(AND($J46&lt;&gt;"",$D46&lt;=$J46),"PEDIR",IF(AND($K46&lt;&gt;"",$K46&gt;$C$5),"EXCESO","OK"))))</f>
        <v/>
      </c>
    </row>
    <row r="47" customFormat="false" ht="15" hidden="false" customHeight="false" outlineLevel="0" collapsed="false">
      <c r="A47" s="26"/>
      <c r="B47" s="26"/>
      <c r="C47" s="26"/>
      <c r="D47" s="27"/>
      <c r="E47" s="27"/>
      <c r="F47" s="27"/>
      <c r="G47" s="27"/>
      <c r="H47" s="28"/>
      <c r="I47" s="29"/>
      <c r="J47" s="30" t="str">
        <f aca="false">IF(OR($A47="",$E47="",$F47=""),"",ROUNDUP($E47/7*$F47,0)+IF($G47="",0,$G47))</f>
        <v/>
      </c>
      <c r="K47" s="31" t="str">
        <f aca="false">IF(OR($A47="",$D47="",$E47="",$E47=0),"",$D47/$E47)</f>
        <v/>
      </c>
      <c r="L47" s="32" t="str">
        <f aca="false">IF($O47="","",IF($O47="SIN","⛔ Sin stock",IF($O47="PEDIR","🔴 Pedir ya",IF($O47="EXCESO","🟣 Exceso","🟢 Sano"))))</f>
        <v/>
      </c>
      <c r="M47" s="30" t="str">
        <f aca="false">IF(OR($O47="SIN",$O47="PEDIR"),IF($J47="","",MAX(0,ROUNDUP(2*$J47-IF($D47="",0,$D47),0))),"")</f>
        <v/>
      </c>
      <c r="N47" s="33" t="str">
        <f aca="false">IF(OR($A47="",$D47="",$H47=""),"",$D47*$H47)</f>
        <v/>
      </c>
      <c r="O47" s="0" t="str">
        <f aca="false">IF(OR($A47="",$D47=""),"",IF($D47=0,"SIN",IF(AND($J47&lt;&gt;"",$D47&lt;=$J47),"PEDIR",IF(AND($K47&lt;&gt;"",$K47&gt;$C$5),"EXCESO","OK"))))</f>
        <v/>
      </c>
    </row>
    <row r="48" customFormat="false" ht="15" hidden="false" customHeight="false" outlineLevel="0" collapsed="false">
      <c r="A48" s="26"/>
      <c r="B48" s="26"/>
      <c r="C48" s="26"/>
      <c r="D48" s="27"/>
      <c r="E48" s="27"/>
      <c r="F48" s="27"/>
      <c r="G48" s="27"/>
      <c r="H48" s="28"/>
      <c r="I48" s="29"/>
      <c r="J48" s="30" t="str">
        <f aca="false">IF(OR($A48="",$E48="",$F48=""),"",ROUNDUP($E48/7*$F48,0)+IF($G48="",0,$G48))</f>
        <v/>
      </c>
      <c r="K48" s="31" t="str">
        <f aca="false">IF(OR($A48="",$D48="",$E48="",$E48=0),"",$D48/$E48)</f>
        <v/>
      </c>
      <c r="L48" s="32" t="str">
        <f aca="false">IF($O48="","",IF($O48="SIN","⛔ Sin stock",IF($O48="PEDIR","🔴 Pedir ya",IF($O48="EXCESO","🟣 Exceso","🟢 Sano"))))</f>
        <v/>
      </c>
      <c r="M48" s="30" t="str">
        <f aca="false">IF(OR($O48="SIN",$O48="PEDIR"),IF($J48="","",MAX(0,ROUNDUP(2*$J48-IF($D48="",0,$D48),0))),"")</f>
        <v/>
      </c>
      <c r="N48" s="33" t="str">
        <f aca="false">IF(OR($A48="",$D48="",$H48=""),"",$D48*$H48)</f>
        <v/>
      </c>
      <c r="O48" s="0" t="str">
        <f aca="false">IF(OR($A48="",$D48=""),"",IF($D48=0,"SIN",IF(AND($J48&lt;&gt;"",$D48&lt;=$J48),"PEDIR",IF(AND($K48&lt;&gt;"",$K48&gt;$C$5),"EXCESO","OK"))))</f>
        <v/>
      </c>
    </row>
    <row r="49" customFormat="false" ht="15" hidden="false" customHeight="false" outlineLevel="0" collapsed="false">
      <c r="A49" s="26"/>
      <c r="B49" s="26"/>
      <c r="C49" s="26"/>
      <c r="D49" s="27"/>
      <c r="E49" s="27"/>
      <c r="F49" s="27"/>
      <c r="G49" s="27"/>
      <c r="H49" s="28"/>
      <c r="I49" s="29"/>
      <c r="J49" s="30" t="str">
        <f aca="false">IF(OR($A49="",$E49="",$F49=""),"",ROUNDUP($E49/7*$F49,0)+IF($G49="",0,$G49))</f>
        <v/>
      </c>
      <c r="K49" s="31" t="str">
        <f aca="false">IF(OR($A49="",$D49="",$E49="",$E49=0),"",$D49/$E49)</f>
        <v/>
      </c>
      <c r="L49" s="32" t="str">
        <f aca="false">IF($O49="","",IF($O49="SIN","⛔ Sin stock",IF($O49="PEDIR","🔴 Pedir ya",IF($O49="EXCESO","🟣 Exceso","🟢 Sano"))))</f>
        <v/>
      </c>
      <c r="M49" s="30" t="str">
        <f aca="false">IF(OR($O49="SIN",$O49="PEDIR"),IF($J49="","",MAX(0,ROUNDUP(2*$J49-IF($D49="",0,$D49),0))),"")</f>
        <v/>
      </c>
      <c r="N49" s="33" t="str">
        <f aca="false">IF(OR($A49="",$D49="",$H49=""),"",$D49*$H49)</f>
        <v/>
      </c>
      <c r="O49" s="0" t="str">
        <f aca="false">IF(OR($A49="",$D49=""),"",IF($D49=0,"SIN",IF(AND($J49&lt;&gt;"",$D49&lt;=$J49),"PEDIR",IF(AND($K49&lt;&gt;"",$K49&gt;$C$5),"EXCESO","OK"))))</f>
        <v/>
      </c>
    </row>
    <row r="50" customFormat="false" ht="15" hidden="false" customHeight="false" outlineLevel="0" collapsed="false">
      <c r="A50" s="26"/>
      <c r="B50" s="26"/>
      <c r="C50" s="26"/>
      <c r="D50" s="27"/>
      <c r="E50" s="27"/>
      <c r="F50" s="27"/>
      <c r="G50" s="27"/>
      <c r="H50" s="28"/>
      <c r="I50" s="29"/>
      <c r="J50" s="30" t="str">
        <f aca="false">IF(OR($A50="",$E50="",$F50=""),"",ROUNDUP($E50/7*$F50,0)+IF($G50="",0,$G50))</f>
        <v/>
      </c>
      <c r="K50" s="31" t="str">
        <f aca="false">IF(OR($A50="",$D50="",$E50="",$E50=0),"",$D50/$E50)</f>
        <v/>
      </c>
      <c r="L50" s="32" t="str">
        <f aca="false">IF($O50="","",IF($O50="SIN","⛔ Sin stock",IF($O50="PEDIR","🔴 Pedir ya",IF($O50="EXCESO","🟣 Exceso","🟢 Sano"))))</f>
        <v/>
      </c>
      <c r="M50" s="30" t="str">
        <f aca="false">IF(OR($O50="SIN",$O50="PEDIR"),IF($J50="","",MAX(0,ROUNDUP(2*$J50-IF($D50="",0,$D50),0))),"")</f>
        <v/>
      </c>
      <c r="N50" s="33" t="str">
        <f aca="false">IF(OR($A50="",$D50="",$H50=""),"",$D50*$H50)</f>
        <v/>
      </c>
      <c r="O50" s="0" t="str">
        <f aca="false">IF(OR($A50="",$D50=""),"",IF($D50=0,"SIN",IF(AND($J50&lt;&gt;"",$D50&lt;=$J50),"PEDIR",IF(AND($K50&lt;&gt;"",$K50&gt;$C$5),"EXCESO","OK"))))</f>
        <v/>
      </c>
    </row>
    <row r="51" customFormat="false" ht="15" hidden="false" customHeight="false" outlineLevel="0" collapsed="false">
      <c r="A51" s="26"/>
      <c r="B51" s="26"/>
      <c r="C51" s="26"/>
      <c r="D51" s="27"/>
      <c r="E51" s="27"/>
      <c r="F51" s="27"/>
      <c r="G51" s="27"/>
      <c r="H51" s="28"/>
      <c r="I51" s="29"/>
      <c r="J51" s="30" t="str">
        <f aca="false">IF(OR($A51="",$E51="",$F51=""),"",ROUNDUP($E51/7*$F51,0)+IF($G51="",0,$G51))</f>
        <v/>
      </c>
      <c r="K51" s="31" t="str">
        <f aca="false">IF(OR($A51="",$D51="",$E51="",$E51=0),"",$D51/$E51)</f>
        <v/>
      </c>
      <c r="L51" s="32" t="str">
        <f aca="false">IF($O51="","",IF($O51="SIN","⛔ Sin stock",IF($O51="PEDIR","🔴 Pedir ya",IF($O51="EXCESO","🟣 Exceso","🟢 Sano"))))</f>
        <v/>
      </c>
      <c r="M51" s="30" t="str">
        <f aca="false">IF(OR($O51="SIN",$O51="PEDIR"),IF($J51="","",MAX(0,ROUNDUP(2*$J51-IF($D51="",0,$D51),0))),"")</f>
        <v/>
      </c>
      <c r="N51" s="33" t="str">
        <f aca="false">IF(OR($A51="",$D51="",$H51=""),"",$D51*$H51)</f>
        <v/>
      </c>
      <c r="O51" s="0" t="str">
        <f aca="false">IF(OR($A51="",$D51=""),"",IF($D51=0,"SIN",IF(AND($J51&lt;&gt;"",$D51&lt;=$J51),"PEDIR",IF(AND($K51&lt;&gt;"",$K51&gt;$C$5),"EXCESO","OK"))))</f>
        <v/>
      </c>
    </row>
    <row r="52" customFormat="false" ht="15" hidden="false" customHeight="false" outlineLevel="0" collapsed="false">
      <c r="A52" s="26"/>
      <c r="B52" s="26"/>
      <c r="C52" s="26"/>
      <c r="D52" s="27"/>
      <c r="E52" s="27"/>
      <c r="F52" s="27"/>
      <c r="G52" s="27"/>
      <c r="H52" s="28"/>
      <c r="I52" s="29"/>
      <c r="J52" s="30" t="str">
        <f aca="false">IF(OR($A52="",$E52="",$F52=""),"",ROUNDUP($E52/7*$F52,0)+IF($G52="",0,$G52))</f>
        <v/>
      </c>
      <c r="K52" s="31" t="str">
        <f aca="false">IF(OR($A52="",$D52="",$E52="",$E52=0),"",$D52/$E52)</f>
        <v/>
      </c>
      <c r="L52" s="32" t="str">
        <f aca="false">IF($O52="","",IF($O52="SIN","⛔ Sin stock",IF($O52="PEDIR","🔴 Pedir ya",IF($O52="EXCESO","🟣 Exceso","🟢 Sano"))))</f>
        <v/>
      </c>
      <c r="M52" s="30" t="str">
        <f aca="false">IF(OR($O52="SIN",$O52="PEDIR"),IF($J52="","",MAX(0,ROUNDUP(2*$J52-IF($D52="",0,$D52),0))),"")</f>
        <v/>
      </c>
      <c r="N52" s="33" t="str">
        <f aca="false">IF(OR($A52="",$D52="",$H52=""),"",$D52*$H52)</f>
        <v/>
      </c>
      <c r="O52" s="0" t="str">
        <f aca="false">IF(OR($A52="",$D52=""),"",IF($D52=0,"SIN",IF(AND($J52&lt;&gt;"",$D52&lt;=$J52),"PEDIR",IF(AND($K52&lt;&gt;"",$K52&gt;$C$5),"EXCESO","OK"))))</f>
        <v/>
      </c>
    </row>
    <row r="53" customFormat="false" ht="15" hidden="false" customHeight="false" outlineLevel="0" collapsed="false">
      <c r="A53" s="26"/>
      <c r="B53" s="26"/>
      <c r="C53" s="26"/>
      <c r="D53" s="27"/>
      <c r="E53" s="27"/>
      <c r="F53" s="27"/>
      <c r="G53" s="27"/>
      <c r="H53" s="28"/>
      <c r="I53" s="29"/>
      <c r="J53" s="30" t="str">
        <f aca="false">IF(OR($A53="",$E53="",$F53=""),"",ROUNDUP($E53/7*$F53,0)+IF($G53="",0,$G53))</f>
        <v/>
      </c>
      <c r="K53" s="31" t="str">
        <f aca="false">IF(OR($A53="",$D53="",$E53="",$E53=0),"",$D53/$E53)</f>
        <v/>
      </c>
      <c r="L53" s="32" t="str">
        <f aca="false">IF($O53="","",IF($O53="SIN","⛔ Sin stock",IF($O53="PEDIR","🔴 Pedir ya",IF($O53="EXCESO","🟣 Exceso","🟢 Sano"))))</f>
        <v/>
      </c>
      <c r="M53" s="30" t="str">
        <f aca="false">IF(OR($O53="SIN",$O53="PEDIR"),IF($J53="","",MAX(0,ROUNDUP(2*$J53-IF($D53="",0,$D53),0))),"")</f>
        <v/>
      </c>
      <c r="N53" s="33" t="str">
        <f aca="false">IF(OR($A53="",$D53="",$H53=""),"",$D53*$H53)</f>
        <v/>
      </c>
      <c r="O53" s="0" t="str">
        <f aca="false">IF(OR($A53="",$D53=""),"",IF($D53=0,"SIN",IF(AND($J53&lt;&gt;"",$D53&lt;=$J53),"PEDIR",IF(AND($K53&lt;&gt;"",$K53&gt;$C$5),"EXCESO","OK"))))</f>
        <v/>
      </c>
    </row>
    <row r="54" customFormat="false" ht="15" hidden="false" customHeight="false" outlineLevel="0" collapsed="false">
      <c r="A54" s="26"/>
      <c r="B54" s="26"/>
      <c r="C54" s="26"/>
      <c r="D54" s="27"/>
      <c r="E54" s="27"/>
      <c r="F54" s="27"/>
      <c r="G54" s="27"/>
      <c r="H54" s="28"/>
      <c r="I54" s="29"/>
      <c r="J54" s="30" t="str">
        <f aca="false">IF(OR($A54="",$E54="",$F54=""),"",ROUNDUP($E54/7*$F54,0)+IF($G54="",0,$G54))</f>
        <v/>
      </c>
      <c r="K54" s="31" t="str">
        <f aca="false">IF(OR($A54="",$D54="",$E54="",$E54=0),"",$D54/$E54)</f>
        <v/>
      </c>
      <c r="L54" s="32" t="str">
        <f aca="false">IF($O54="","",IF($O54="SIN","⛔ Sin stock",IF($O54="PEDIR","🔴 Pedir ya",IF($O54="EXCESO","🟣 Exceso","🟢 Sano"))))</f>
        <v/>
      </c>
      <c r="M54" s="30" t="str">
        <f aca="false">IF(OR($O54="SIN",$O54="PEDIR"),IF($J54="","",MAX(0,ROUNDUP(2*$J54-IF($D54="",0,$D54),0))),"")</f>
        <v/>
      </c>
      <c r="N54" s="33" t="str">
        <f aca="false">IF(OR($A54="",$D54="",$H54=""),"",$D54*$H54)</f>
        <v/>
      </c>
      <c r="O54" s="0" t="str">
        <f aca="false">IF(OR($A54="",$D54=""),"",IF($D54=0,"SIN",IF(AND($J54&lt;&gt;"",$D54&lt;=$J54),"PEDIR",IF(AND($K54&lt;&gt;"",$K54&gt;$C$5),"EXCESO","OK"))))</f>
        <v/>
      </c>
    </row>
    <row r="55" customFormat="false" ht="15" hidden="false" customHeight="false" outlineLevel="0" collapsed="false">
      <c r="A55" s="26"/>
      <c r="B55" s="26"/>
      <c r="C55" s="26"/>
      <c r="D55" s="27"/>
      <c r="E55" s="27"/>
      <c r="F55" s="27"/>
      <c r="G55" s="27"/>
      <c r="H55" s="28"/>
      <c r="I55" s="29"/>
      <c r="J55" s="30" t="str">
        <f aca="false">IF(OR($A55="",$E55="",$F55=""),"",ROUNDUP($E55/7*$F55,0)+IF($G55="",0,$G55))</f>
        <v/>
      </c>
      <c r="K55" s="31" t="str">
        <f aca="false">IF(OR($A55="",$D55="",$E55="",$E55=0),"",$D55/$E55)</f>
        <v/>
      </c>
      <c r="L55" s="32" t="str">
        <f aca="false">IF($O55="","",IF($O55="SIN","⛔ Sin stock",IF($O55="PEDIR","🔴 Pedir ya",IF($O55="EXCESO","🟣 Exceso","🟢 Sano"))))</f>
        <v/>
      </c>
      <c r="M55" s="30" t="str">
        <f aca="false">IF(OR($O55="SIN",$O55="PEDIR"),IF($J55="","",MAX(0,ROUNDUP(2*$J55-IF($D55="",0,$D55),0))),"")</f>
        <v/>
      </c>
      <c r="N55" s="33" t="str">
        <f aca="false">IF(OR($A55="",$D55="",$H55=""),"",$D55*$H55)</f>
        <v/>
      </c>
      <c r="O55" s="0" t="str">
        <f aca="false">IF(OR($A55="",$D55=""),"",IF($D55=0,"SIN",IF(AND($J55&lt;&gt;"",$D55&lt;=$J55),"PEDIR",IF(AND($K55&lt;&gt;"",$K55&gt;$C$5),"EXCESO","OK"))))</f>
        <v/>
      </c>
    </row>
    <row r="56" customFormat="false" ht="15" hidden="false" customHeight="false" outlineLevel="0" collapsed="false">
      <c r="A56" s="26"/>
      <c r="B56" s="26"/>
      <c r="C56" s="26"/>
      <c r="D56" s="27"/>
      <c r="E56" s="27"/>
      <c r="F56" s="27"/>
      <c r="G56" s="27"/>
      <c r="H56" s="28"/>
      <c r="I56" s="29"/>
      <c r="J56" s="30" t="str">
        <f aca="false">IF(OR($A56="",$E56="",$F56=""),"",ROUNDUP($E56/7*$F56,0)+IF($G56="",0,$G56))</f>
        <v/>
      </c>
      <c r="K56" s="31" t="str">
        <f aca="false">IF(OR($A56="",$D56="",$E56="",$E56=0),"",$D56/$E56)</f>
        <v/>
      </c>
      <c r="L56" s="32" t="str">
        <f aca="false">IF($O56="","",IF($O56="SIN","⛔ Sin stock",IF($O56="PEDIR","🔴 Pedir ya",IF($O56="EXCESO","🟣 Exceso","🟢 Sano"))))</f>
        <v/>
      </c>
      <c r="M56" s="30" t="str">
        <f aca="false">IF(OR($O56="SIN",$O56="PEDIR"),IF($J56="","",MAX(0,ROUNDUP(2*$J56-IF($D56="",0,$D56),0))),"")</f>
        <v/>
      </c>
      <c r="N56" s="33" t="str">
        <f aca="false">IF(OR($A56="",$D56="",$H56=""),"",$D56*$H56)</f>
        <v/>
      </c>
      <c r="O56" s="0" t="str">
        <f aca="false">IF(OR($A56="",$D56=""),"",IF($D56=0,"SIN",IF(AND($J56&lt;&gt;"",$D56&lt;=$J56),"PEDIR",IF(AND($K56&lt;&gt;"",$K56&gt;$C$5),"EXCESO","OK"))))</f>
        <v/>
      </c>
    </row>
    <row r="57" customFormat="false" ht="15" hidden="false" customHeight="false" outlineLevel="0" collapsed="false">
      <c r="A57" s="26"/>
      <c r="B57" s="26"/>
      <c r="C57" s="26"/>
      <c r="D57" s="27"/>
      <c r="E57" s="27"/>
      <c r="F57" s="27"/>
      <c r="G57" s="27"/>
      <c r="H57" s="28"/>
      <c r="I57" s="29"/>
      <c r="J57" s="30" t="str">
        <f aca="false">IF(OR($A57="",$E57="",$F57=""),"",ROUNDUP($E57/7*$F57,0)+IF($G57="",0,$G57))</f>
        <v/>
      </c>
      <c r="K57" s="31" t="str">
        <f aca="false">IF(OR($A57="",$D57="",$E57="",$E57=0),"",$D57/$E57)</f>
        <v/>
      </c>
      <c r="L57" s="32" t="str">
        <f aca="false">IF($O57="","",IF($O57="SIN","⛔ Sin stock",IF($O57="PEDIR","🔴 Pedir ya",IF($O57="EXCESO","🟣 Exceso","🟢 Sano"))))</f>
        <v/>
      </c>
      <c r="M57" s="30" t="str">
        <f aca="false">IF(OR($O57="SIN",$O57="PEDIR"),IF($J57="","",MAX(0,ROUNDUP(2*$J57-IF($D57="",0,$D57),0))),"")</f>
        <v/>
      </c>
      <c r="N57" s="33" t="str">
        <f aca="false">IF(OR($A57="",$D57="",$H57=""),"",$D57*$H57)</f>
        <v/>
      </c>
      <c r="O57" s="0" t="str">
        <f aca="false">IF(OR($A57="",$D57=""),"",IF($D57=0,"SIN",IF(AND($J57&lt;&gt;"",$D57&lt;=$J57),"PEDIR",IF(AND($K57&lt;&gt;"",$K57&gt;$C$5),"EXCESO","OK"))))</f>
        <v/>
      </c>
    </row>
    <row r="58" customFormat="false" ht="15" hidden="false" customHeight="false" outlineLevel="0" collapsed="false">
      <c r="A58" s="26"/>
      <c r="B58" s="26"/>
      <c r="C58" s="26"/>
      <c r="D58" s="27"/>
      <c r="E58" s="27"/>
      <c r="F58" s="27"/>
      <c r="G58" s="27"/>
      <c r="H58" s="28"/>
      <c r="I58" s="29"/>
      <c r="J58" s="30" t="str">
        <f aca="false">IF(OR($A58="",$E58="",$F58=""),"",ROUNDUP($E58/7*$F58,0)+IF($G58="",0,$G58))</f>
        <v/>
      </c>
      <c r="K58" s="31" t="str">
        <f aca="false">IF(OR($A58="",$D58="",$E58="",$E58=0),"",$D58/$E58)</f>
        <v/>
      </c>
      <c r="L58" s="32" t="str">
        <f aca="false">IF($O58="","",IF($O58="SIN","⛔ Sin stock",IF($O58="PEDIR","🔴 Pedir ya",IF($O58="EXCESO","🟣 Exceso","🟢 Sano"))))</f>
        <v/>
      </c>
      <c r="M58" s="30" t="str">
        <f aca="false">IF(OR($O58="SIN",$O58="PEDIR"),IF($J58="","",MAX(0,ROUNDUP(2*$J58-IF($D58="",0,$D58),0))),"")</f>
        <v/>
      </c>
      <c r="N58" s="33" t="str">
        <f aca="false">IF(OR($A58="",$D58="",$H58=""),"",$D58*$H58)</f>
        <v/>
      </c>
      <c r="O58" s="0" t="str">
        <f aca="false">IF(OR($A58="",$D58=""),"",IF($D58=0,"SIN",IF(AND($J58&lt;&gt;"",$D58&lt;=$J58),"PEDIR",IF(AND($K58&lt;&gt;"",$K58&gt;$C$5),"EXCESO","OK"))))</f>
        <v/>
      </c>
    </row>
    <row r="59" customFormat="false" ht="15" hidden="false" customHeight="false" outlineLevel="0" collapsed="false">
      <c r="A59" s="26"/>
      <c r="B59" s="26"/>
      <c r="C59" s="26"/>
      <c r="D59" s="27"/>
      <c r="E59" s="27"/>
      <c r="F59" s="27"/>
      <c r="G59" s="27"/>
      <c r="H59" s="28"/>
      <c r="I59" s="29"/>
      <c r="J59" s="30" t="str">
        <f aca="false">IF(OR($A59="",$E59="",$F59=""),"",ROUNDUP($E59/7*$F59,0)+IF($G59="",0,$G59))</f>
        <v/>
      </c>
      <c r="K59" s="31" t="str">
        <f aca="false">IF(OR($A59="",$D59="",$E59="",$E59=0),"",$D59/$E59)</f>
        <v/>
      </c>
      <c r="L59" s="32" t="str">
        <f aca="false">IF($O59="","",IF($O59="SIN","⛔ Sin stock",IF($O59="PEDIR","🔴 Pedir ya",IF($O59="EXCESO","🟣 Exceso","🟢 Sano"))))</f>
        <v/>
      </c>
      <c r="M59" s="30" t="str">
        <f aca="false">IF(OR($O59="SIN",$O59="PEDIR"),IF($J59="","",MAX(0,ROUNDUP(2*$J59-IF($D59="",0,$D59),0))),"")</f>
        <v/>
      </c>
      <c r="N59" s="33" t="str">
        <f aca="false">IF(OR($A59="",$D59="",$H59=""),"",$D59*$H59)</f>
        <v/>
      </c>
      <c r="O59" s="0" t="str">
        <f aca="false">IF(OR($A59="",$D59=""),"",IF($D59=0,"SIN",IF(AND($J59&lt;&gt;"",$D59&lt;=$J59),"PEDIR",IF(AND($K59&lt;&gt;"",$K59&gt;$C$5),"EXCESO","OK"))))</f>
        <v/>
      </c>
    </row>
    <row r="60" customFormat="false" ht="15" hidden="false" customHeight="false" outlineLevel="0" collapsed="false">
      <c r="A60" s="26"/>
      <c r="B60" s="26"/>
      <c r="C60" s="26"/>
      <c r="D60" s="27"/>
      <c r="E60" s="27"/>
      <c r="F60" s="27"/>
      <c r="G60" s="27"/>
      <c r="H60" s="28"/>
      <c r="I60" s="29"/>
      <c r="J60" s="30" t="str">
        <f aca="false">IF(OR($A60="",$E60="",$F60=""),"",ROUNDUP($E60/7*$F60,0)+IF($G60="",0,$G60))</f>
        <v/>
      </c>
      <c r="K60" s="31" t="str">
        <f aca="false">IF(OR($A60="",$D60="",$E60="",$E60=0),"",$D60/$E60)</f>
        <v/>
      </c>
      <c r="L60" s="32" t="str">
        <f aca="false">IF($O60="","",IF($O60="SIN","⛔ Sin stock",IF($O60="PEDIR","🔴 Pedir ya",IF($O60="EXCESO","🟣 Exceso","🟢 Sano"))))</f>
        <v/>
      </c>
      <c r="M60" s="30" t="str">
        <f aca="false">IF(OR($O60="SIN",$O60="PEDIR"),IF($J60="","",MAX(0,ROUNDUP(2*$J60-IF($D60="",0,$D60),0))),"")</f>
        <v/>
      </c>
      <c r="N60" s="33" t="str">
        <f aca="false">IF(OR($A60="",$D60="",$H60=""),"",$D60*$H60)</f>
        <v/>
      </c>
      <c r="O60" s="0" t="str">
        <f aca="false">IF(OR($A60="",$D60=""),"",IF($D60=0,"SIN",IF(AND($J60&lt;&gt;"",$D60&lt;=$J60),"PEDIR",IF(AND($K60&lt;&gt;"",$K60&gt;$C$5),"EXCESO","OK"))))</f>
        <v/>
      </c>
    </row>
    <row r="61" customFormat="false" ht="15" hidden="false" customHeight="false" outlineLevel="0" collapsed="false">
      <c r="A61" s="26"/>
      <c r="B61" s="26"/>
      <c r="C61" s="26"/>
      <c r="D61" s="27"/>
      <c r="E61" s="27"/>
      <c r="F61" s="27"/>
      <c r="G61" s="27"/>
      <c r="H61" s="28"/>
      <c r="I61" s="29"/>
      <c r="J61" s="30" t="str">
        <f aca="false">IF(OR($A61="",$E61="",$F61=""),"",ROUNDUP($E61/7*$F61,0)+IF($G61="",0,$G61))</f>
        <v/>
      </c>
      <c r="K61" s="31" t="str">
        <f aca="false">IF(OR($A61="",$D61="",$E61="",$E61=0),"",$D61/$E61)</f>
        <v/>
      </c>
      <c r="L61" s="32" t="str">
        <f aca="false">IF($O61="","",IF($O61="SIN","⛔ Sin stock",IF($O61="PEDIR","🔴 Pedir ya",IF($O61="EXCESO","🟣 Exceso","🟢 Sano"))))</f>
        <v/>
      </c>
      <c r="M61" s="30" t="str">
        <f aca="false">IF(OR($O61="SIN",$O61="PEDIR"),IF($J61="","",MAX(0,ROUNDUP(2*$J61-IF($D61="",0,$D61),0))),"")</f>
        <v/>
      </c>
      <c r="N61" s="33" t="str">
        <f aca="false">IF(OR($A61="",$D61="",$H61=""),"",$D61*$H61)</f>
        <v/>
      </c>
      <c r="O61" s="0" t="str">
        <f aca="false">IF(OR($A61="",$D61=""),"",IF($D61=0,"SIN",IF(AND($J61&lt;&gt;"",$D61&lt;=$J61),"PEDIR",IF(AND($K61&lt;&gt;"",$K61&gt;$C$5),"EXCESO","OK"))))</f>
        <v/>
      </c>
    </row>
    <row r="62" customFormat="false" ht="15" hidden="false" customHeight="false" outlineLevel="0" collapsed="false">
      <c r="A62" s="26"/>
      <c r="B62" s="26"/>
      <c r="C62" s="26"/>
      <c r="D62" s="27"/>
      <c r="E62" s="27"/>
      <c r="F62" s="27"/>
      <c r="G62" s="27"/>
      <c r="H62" s="28"/>
      <c r="I62" s="29"/>
      <c r="J62" s="30" t="str">
        <f aca="false">IF(OR($A62="",$E62="",$F62=""),"",ROUNDUP($E62/7*$F62,0)+IF($G62="",0,$G62))</f>
        <v/>
      </c>
      <c r="K62" s="31" t="str">
        <f aca="false">IF(OR($A62="",$D62="",$E62="",$E62=0),"",$D62/$E62)</f>
        <v/>
      </c>
      <c r="L62" s="32" t="str">
        <f aca="false">IF($O62="","",IF($O62="SIN","⛔ Sin stock",IF($O62="PEDIR","🔴 Pedir ya",IF($O62="EXCESO","🟣 Exceso","🟢 Sano"))))</f>
        <v/>
      </c>
      <c r="M62" s="30" t="str">
        <f aca="false">IF(OR($O62="SIN",$O62="PEDIR"),IF($J62="","",MAX(0,ROUNDUP(2*$J62-IF($D62="",0,$D62),0))),"")</f>
        <v/>
      </c>
      <c r="N62" s="33" t="str">
        <f aca="false">IF(OR($A62="",$D62="",$H62=""),"",$D62*$H62)</f>
        <v/>
      </c>
      <c r="O62" s="0" t="str">
        <f aca="false">IF(OR($A62="",$D62=""),"",IF($D62=0,"SIN",IF(AND($J62&lt;&gt;"",$D62&lt;=$J62),"PEDIR",IF(AND($K62&lt;&gt;"",$K62&gt;$C$5),"EXCESO","OK"))))</f>
        <v/>
      </c>
    </row>
    <row r="63" customFormat="false" ht="15" hidden="false" customHeight="false" outlineLevel="0" collapsed="false">
      <c r="A63" s="26"/>
      <c r="B63" s="26"/>
      <c r="C63" s="26"/>
      <c r="D63" s="27"/>
      <c r="E63" s="27"/>
      <c r="F63" s="27"/>
      <c r="G63" s="27"/>
      <c r="H63" s="28"/>
      <c r="I63" s="29"/>
      <c r="J63" s="30" t="str">
        <f aca="false">IF(OR($A63="",$E63="",$F63=""),"",ROUNDUP($E63/7*$F63,0)+IF($G63="",0,$G63))</f>
        <v/>
      </c>
      <c r="K63" s="31" t="str">
        <f aca="false">IF(OR($A63="",$D63="",$E63="",$E63=0),"",$D63/$E63)</f>
        <v/>
      </c>
      <c r="L63" s="32" t="str">
        <f aca="false">IF($O63="","",IF($O63="SIN","⛔ Sin stock",IF($O63="PEDIR","🔴 Pedir ya",IF($O63="EXCESO","🟣 Exceso","🟢 Sano"))))</f>
        <v/>
      </c>
      <c r="M63" s="30" t="str">
        <f aca="false">IF(OR($O63="SIN",$O63="PEDIR"),IF($J63="","",MAX(0,ROUNDUP(2*$J63-IF($D63="",0,$D63),0))),"")</f>
        <v/>
      </c>
      <c r="N63" s="33" t="str">
        <f aca="false">IF(OR($A63="",$D63="",$H63=""),"",$D63*$H63)</f>
        <v/>
      </c>
      <c r="O63" s="0" t="str">
        <f aca="false">IF(OR($A63="",$D63=""),"",IF($D63=0,"SIN",IF(AND($J63&lt;&gt;"",$D63&lt;=$J63),"PEDIR",IF(AND($K63&lt;&gt;"",$K63&gt;$C$5),"EXCESO","OK"))))</f>
        <v/>
      </c>
    </row>
    <row r="64" customFormat="false" ht="15" hidden="false" customHeight="false" outlineLevel="0" collapsed="false">
      <c r="A64" s="26"/>
      <c r="B64" s="26"/>
      <c r="C64" s="26"/>
      <c r="D64" s="27"/>
      <c r="E64" s="27"/>
      <c r="F64" s="27"/>
      <c r="G64" s="27"/>
      <c r="H64" s="28"/>
      <c r="I64" s="29"/>
      <c r="J64" s="30" t="str">
        <f aca="false">IF(OR($A64="",$E64="",$F64=""),"",ROUNDUP($E64/7*$F64,0)+IF($G64="",0,$G64))</f>
        <v/>
      </c>
      <c r="K64" s="31" t="str">
        <f aca="false">IF(OR($A64="",$D64="",$E64="",$E64=0),"",$D64/$E64)</f>
        <v/>
      </c>
      <c r="L64" s="32" t="str">
        <f aca="false">IF($O64="","",IF($O64="SIN","⛔ Sin stock",IF($O64="PEDIR","🔴 Pedir ya",IF($O64="EXCESO","🟣 Exceso","🟢 Sano"))))</f>
        <v/>
      </c>
      <c r="M64" s="30" t="str">
        <f aca="false">IF(OR($O64="SIN",$O64="PEDIR"),IF($J64="","",MAX(0,ROUNDUP(2*$J64-IF($D64="",0,$D64),0))),"")</f>
        <v/>
      </c>
      <c r="N64" s="33" t="str">
        <f aca="false">IF(OR($A64="",$D64="",$H64=""),"",$D64*$H64)</f>
        <v/>
      </c>
      <c r="O64" s="0" t="str">
        <f aca="false">IF(OR($A64="",$D64=""),"",IF($D64=0,"SIN",IF(AND($J64&lt;&gt;"",$D64&lt;=$J64),"PEDIR",IF(AND($K64&lt;&gt;"",$K64&gt;$C$5),"EXCESO","OK"))))</f>
        <v/>
      </c>
    </row>
    <row r="65" customFormat="false" ht="15" hidden="false" customHeight="false" outlineLevel="0" collapsed="false">
      <c r="A65" s="26"/>
      <c r="B65" s="26"/>
      <c r="C65" s="26"/>
      <c r="D65" s="27"/>
      <c r="E65" s="27"/>
      <c r="F65" s="27"/>
      <c r="G65" s="27"/>
      <c r="H65" s="28"/>
      <c r="I65" s="29"/>
      <c r="J65" s="30" t="str">
        <f aca="false">IF(OR($A65="",$E65="",$F65=""),"",ROUNDUP($E65/7*$F65,0)+IF($G65="",0,$G65))</f>
        <v/>
      </c>
      <c r="K65" s="31" t="str">
        <f aca="false">IF(OR($A65="",$D65="",$E65="",$E65=0),"",$D65/$E65)</f>
        <v/>
      </c>
      <c r="L65" s="32" t="str">
        <f aca="false">IF($O65="","",IF($O65="SIN","⛔ Sin stock",IF($O65="PEDIR","🔴 Pedir ya",IF($O65="EXCESO","🟣 Exceso","🟢 Sano"))))</f>
        <v/>
      </c>
      <c r="M65" s="30" t="str">
        <f aca="false">IF(OR($O65="SIN",$O65="PEDIR"),IF($J65="","",MAX(0,ROUNDUP(2*$J65-IF($D65="",0,$D65),0))),"")</f>
        <v/>
      </c>
      <c r="N65" s="33" t="str">
        <f aca="false">IF(OR($A65="",$D65="",$H65=""),"",$D65*$H65)</f>
        <v/>
      </c>
      <c r="O65" s="0" t="str">
        <f aca="false">IF(OR($A65="",$D65=""),"",IF($D65=0,"SIN",IF(AND($J65&lt;&gt;"",$D65&lt;=$J65),"PEDIR",IF(AND($K65&lt;&gt;"",$K65&gt;$C$5),"EXCESO","OK"))))</f>
        <v/>
      </c>
    </row>
    <row r="66" customFormat="false" ht="15" hidden="false" customHeight="false" outlineLevel="0" collapsed="false">
      <c r="A66" s="26"/>
      <c r="B66" s="26"/>
      <c r="C66" s="26"/>
      <c r="D66" s="27"/>
      <c r="E66" s="27"/>
      <c r="F66" s="27"/>
      <c r="G66" s="27"/>
      <c r="H66" s="28"/>
      <c r="I66" s="29"/>
      <c r="J66" s="30" t="str">
        <f aca="false">IF(OR($A66="",$E66="",$F66=""),"",ROUNDUP($E66/7*$F66,0)+IF($G66="",0,$G66))</f>
        <v/>
      </c>
      <c r="K66" s="31" t="str">
        <f aca="false">IF(OR($A66="",$D66="",$E66="",$E66=0),"",$D66/$E66)</f>
        <v/>
      </c>
      <c r="L66" s="32" t="str">
        <f aca="false">IF($O66="","",IF($O66="SIN","⛔ Sin stock",IF($O66="PEDIR","🔴 Pedir ya",IF($O66="EXCESO","🟣 Exceso","🟢 Sano"))))</f>
        <v/>
      </c>
      <c r="M66" s="30" t="str">
        <f aca="false">IF(OR($O66="SIN",$O66="PEDIR"),IF($J66="","",MAX(0,ROUNDUP(2*$J66-IF($D66="",0,$D66),0))),"")</f>
        <v/>
      </c>
      <c r="N66" s="33" t="str">
        <f aca="false">IF(OR($A66="",$D66="",$H66=""),"",$D66*$H66)</f>
        <v/>
      </c>
      <c r="O66" s="0" t="str">
        <f aca="false">IF(OR($A66="",$D66=""),"",IF($D66=0,"SIN",IF(AND($J66&lt;&gt;"",$D66&lt;=$J66),"PEDIR",IF(AND($K66&lt;&gt;"",$K66&gt;$C$5),"EXCESO","OK"))))</f>
        <v/>
      </c>
    </row>
    <row r="67" customFormat="false" ht="15" hidden="false" customHeight="false" outlineLevel="0" collapsed="false">
      <c r="A67" s="26"/>
      <c r="B67" s="26"/>
      <c r="C67" s="26"/>
      <c r="D67" s="27"/>
      <c r="E67" s="27"/>
      <c r="F67" s="27"/>
      <c r="G67" s="27"/>
      <c r="H67" s="28"/>
      <c r="I67" s="29"/>
      <c r="J67" s="30" t="str">
        <f aca="false">IF(OR($A67="",$E67="",$F67=""),"",ROUNDUP($E67/7*$F67,0)+IF($G67="",0,$G67))</f>
        <v/>
      </c>
      <c r="K67" s="31" t="str">
        <f aca="false">IF(OR($A67="",$D67="",$E67="",$E67=0),"",$D67/$E67)</f>
        <v/>
      </c>
      <c r="L67" s="32" t="str">
        <f aca="false">IF($O67="","",IF($O67="SIN","⛔ Sin stock",IF($O67="PEDIR","🔴 Pedir ya",IF($O67="EXCESO","🟣 Exceso","🟢 Sano"))))</f>
        <v/>
      </c>
      <c r="M67" s="30" t="str">
        <f aca="false">IF(OR($O67="SIN",$O67="PEDIR"),IF($J67="","",MAX(0,ROUNDUP(2*$J67-IF($D67="",0,$D67),0))),"")</f>
        <v/>
      </c>
      <c r="N67" s="33" t="str">
        <f aca="false">IF(OR($A67="",$D67="",$H67=""),"",$D67*$H67)</f>
        <v/>
      </c>
      <c r="O67" s="0" t="str">
        <f aca="false">IF(OR($A67="",$D67=""),"",IF($D67=0,"SIN",IF(AND($J67&lt;&gt;"",$D67&lt;=$J67),"PEDIR",IF(AND($K67&lt;&gt;"",$K67&gt;$C$5),"EXCESO","OK"))))</f>
        <v/>
      </c>
    </row>
    <row r="68" customFormat="false" ht="15" hidden="false" customHeight="false" outlineLevel="0" collapsed="false">
      <c r="A68" s="26"/>
      <c r="B68" s="26"/>
      <c r="C68" s="26"/>
      <c r="D68" s="27"/>
      <c r="E68" s="27"/>
      <c r="F68" s="27"/>
      <c r="G68" s="27"/>
      <c r="H68" s="28"/>
      <c r="I68" s="29"/>
      <c r="J68" s="30" t="str">
        <f aca="false">IF(OR($A68="",$E68="",$F68=""),"",ROUNDUP($E68/7*$F68,0)+IF($G68="",0,$G68))</f>
        <v/>
      </c>
      <c r="K68" s="31" t="str">
        <f aca="false">IF(OR($A68="",$D68="",$E68="",$E68=0),"",$D68/$E68)</f>
        <v/>
      </c>
      <c r="L68" s="32" t="str">
        <f aca="false">IF($O68="","",IF($O68="SIN","⛔ Sin stock",IF($O68="PEDIR","🔴 Pedir ya",IF($O68="EXCESO","🟣 Exceso","🟢 Sano"))))</f>
        <v/>
      </c>
      <c r="M68" s="30" t="str">
        <f aca="false">IF(OR($O68="SIN",$O68="PEDIR"),IF($J68="","",MAX(0,ROUNDUP(2*$J68-IF($D68="",0,$D68),0))),"")</f>
        <v/>
      </c>
      <c r="N68" s="33" t="str">
        <f aca="false">IF(OR($A68="",$D68="",$H68=""),"",$D68*$H68)</f>
        <v/>
      </c>
      <c r="O68" s="0" t="str">
        <f aca="false">IF(OR($A68="",$D68=""),"",IF($D68=0,"SIN",IF(AND($J68&lt;&gt;"",$D68&lt;=$J68),"PEDIR",IF(AND($K68&lt;&gt;"",$K68&gt;$C$5),"EXCESO","OK"))))</f>
        <v/>
      </c>
    </row>
    <row r="69" customFormat="false" ht="15" hidden="false" customHeight="false" outlineLevel="0" collapsed="false">
      <c r="A69" s="26"/>
      <c r="B69" s="26"/>
      <c r="C69" s="26"/>
      <c r="D69" s="27"/>
      <c r="E69" s="27"/>
      <c r="F69" s="27"/>
      <c r="G69" s="27"/>
      <c r="H69" s="28"/>
      <c r="I69" s="29"/>
      <c r="J69" s="30" t="str">
        <f aca="false">IF(OR($A69="",$E69="",$F69=""),"",ROUNDUP($E69/7*$F69,0)+IF($G69="",0,$G69))</f>
        <v/>
      </c>
      <c r="K69" s="31" t="str">
        <f aca="false">IF(OR($A69="",$D69="",$E69="",$E69=0),"",$D69/$E69)</f>
        <v/>
      </c>
      <c r="L69" s="32" t="str">
        <f aca="false">IF($O69="","",IF($O69="SIN","⛔ Sin stock",IF($O69="PEDIR","🔴 Pedir ya",IF($O69="EXCESO","🟣 Exceso","🟢 Sano"))))</f>
        <v/>
      </c>
      <c r="M69" s="30" t="str">
        <f aca="false">IF(OR($O69="SIN",$O69="PEDIR"),IF($J69="","",MAX(0,ROUNDUP(2*$J69-IF($D69="",0,$D69),0))),"")</f>
        <v/>
      </c>
      <c r="N69" s="33" t="str">
        <f aca="false">IF(OR($A69="",$D69="",$H69=""),"",$D69*$H69)</f>
        <v/>
      </c>
      <c r="O69" s="0" t="str">
        <f aca="false">IF(OR($A69="",$D69=""),"",IF($D69=0,"SIN",IF(AND($J69&lt;&gt;"",$D69&lt;=$J69),"PEDIR",IF(AND($K69&lt;&gt;"",$K69&gt;$C$5),"EXCESO","OK"))))</f>
        <v/>
      </c>
    </row>
    <row r="70" customFormat="false" ht="15" hidden="false" customHeight="false" outlineLevel="0" collapsed="false">
      <c r="A70" s="26"/>
      <c r="B70" s="26"/>
      <c r="C70" s="26"/>
      <c r="D70" s="27"/>
      <c r="E70" s="27"/>
      <c r="F70" s="27"/>
      <c r="G70" s="27"/>
      <c r="H70" s="28"/>
      <c r="I70" s="29"/>
      <c r="J70" s="30" t="str">
        <f aca="false">IF(OR($A70="",$E70="",$F70=""),"",ROUNDUP($E70/7*$F70,0)+IF($G70="",0,$G70))</f>
        <v/>
      </c>
      <c r="K70" s="31" t="str">
        <f aca="false">IF(OR($A70="",$D70="",$E70="",$E70=0),"",$D70/$E70)</f>
        <v/>
      </c>
      <c r="L70" s="32" t="str">
        <f aca="false">IF($O70="","",IF($O70="SIN","⛔ Sin stock",IF($O70="PEDIR","🔴 Pedir ya",IF($O70="EXCESO","🟣 Exceso","🟢 Sano"))))</f>
        <v/>
      </c>
      <c r="M70" s="30" t="str">
        <f aca="false">IF(OR($O70="SIN",$O70="PEDIR"),IF($J70="","",MAX(0,ROUNDUP(2*$J70-IF($D70="",0,$D70),0))),"")</f>
        <v/>
      </c>
      <c r="N70" s="33" t="str">
        <f aca="false">IF(OR($A70="",$D70="",$H70=""),"",$D70*$H70)</f>
        <v/>
      </c>
      <c r="O70" s="0" t="str">
        <f aca="false">IF(OR($A70="",$D70=""),"",IF($D70=0,"SIN",IF(AND($J70&lt;&gt;"",$D70&lt;=$J70),"PEDIR",IF(AND($K70&lt;&gt;"",$K70&gt;$C$5),"EXCESO","OK"))))</f>
        <v/>
      </c>
    </row>
    <row r="71" customFormat="false" ht="15" hidden="false" customHeight="false" outlineLevel="0" collapsed="false">
      <c r="A71" s="26"/>
      <c r="B71" s="26"/>
      <c r="C71" s="26"/>
      <c r="D71" s="27"/>
      <c r="E71" s="27"/>
      <c r="F71" s="27"/>
      <c r="G71" s="27"/>
      <c r="H71" s="28"/>
      <c r="I71" s="29"/>
      <c r="J71" s="30" t="str">
        <f aca="false">IF(OR($A71="",$E71="",$F71=""),"",ROUNDUP($E71/7*$F71,0)+IF($G71="",0,$G71))</f>
        <v/>
      </c>
      <c r="K71" s="31" t="str">
        <f aca="false">IF(OR($A71="",$D71="",$E71="",$E71=0),"",$D71/$E71)</f>
        <v/>
      </c>
      <c r="L71" s="32" t="str">
        <f aca="false">IF($O71="","",IF($O71="SIN","⛔ Sin stock",IF($O71="PEDIR","🔴 Pedir ya",IF($O71="EXCESO","🟣 Exceso","🟢 Sano"))))</f>
        <v/>
      </c>
      <c r="M71" s="30" t="str">
        <f aca="false">IF(OR($O71="SIN",$O71="PEDIR"),IF($J71="","",MAX(0,ROUNDUP(2*$J71-IF($D71="",0,$D71),0))),"")</f>
        <v/>
      </c>
      <c r="N71" s="33" t="str">
        <f aca="false">IF(OR($A71="",$D71="",$H71=""),"",$D71*$H71)</f>
        <v/>
      </c>
      <c r="O71" s="0" t="str">
        <f aca="false">IF(OR($A71="",$D71=""),"",IF($D71=0,"SIN",IF(AND($J71&lt;&gt;"",$D71&lt;=$J71),"PEDIR",IF(AND($K71&lt;&gt;"",$K71&gt;$C$5),"EXCESO","OK"))))</f>
        <v/>
      </c>
    </row>
    <row r="72" customFormat="false" ht="15" hidden="false" customHeight="false" outlineLevel="0" collapsed="false">
      <c r="A72" s="26"/>
      <c r="B72" s="26"/>
      <c r="C72" s="26"/>
      <c r="D72" s="27"/>
      <c r="E72" s="27"/>
      <c r="F72" s="27"/>
      <c r="G72" s="27"/>
      <c r="H72" s="28"/>
      <c r="I72" s="29"/>
      <c r="J72" s="30" t="str">
        <f aca="false">IF(OR($A72="",$E72="",$F72=""),"",ROUNDUP($E72/7*$F72,0)+IF($G72="",0,$G72))</f>
        <v/>
      </c>
      <c r="K72" s="31" t="str">
        <f aca="false">IF(OR($A72="",$D72="",$E72="",$E72=0),"",$D72/$E72)</f>
        <v/>
      </c>
      <c r="L72" s="32" t="str">
        <f aca="false">IF($O72="","",IF($O72="SIN","⛔ Sin stock",IF($O72="PEDIR","🔴 Pedir ya",IF($O72="EXCESO","🟣 Exceso","🟢 Sano"))))</f>
        <v/>
      </c>
      <c r="M72" s="30" t="str">
        <f aca="false">IF(OR($O72="SIN",$O72="PEDIR"),IF($J72="","",MAX(0,ROUNDUP(2*$J72-IF($D72="",0,$D72),0))),"")</f>
        <v/>
      </c>
      <c r="N72" s="33" t="str">
        <f aca="false">IF(OR($A72="",$D72="",$H72=""),"",$D72*$H72)</f>
        <v/>
      </c>
      <c r="O72" s="0" t="str">
        <f aca="false">IF(OR($A72="",$D72=""),"",IF($D72=0,"SIN",IF(AND($J72&lt;&gt;"",$D72&lt;=$J72),"PEDIR",IF(AND($K72&lt;&gt;"",$K72&gt;$C$5),"EXCESO","OK"))))</f>
        <v/>
      </c>
    </row>
    <row r="73" customFormat="false" ht="15" hidden="false" customHeight="false" outlineLevel="0" collapsed="false">
      <c r="A73" s="26"/>
      <c r="B73" s="26"/>
      <c r="C73" s="26"/>
      <c r="D73" s="27"/>
      <c r="E73" s="27"/>
      <c r="F73" s="27"/>
      <c r="G73" s="27"/>
      <c r="H73" s="28"/>
      <c r="I73" s="29"/>
      <c r="J73" s="30" t="str">
        <f aca="false">IF(OR($A73="",$E73="",$F73=""),"",ROUNDUP($E73/7*$F73,0)+IF($G73="",0,$G73))</f>
        <v/>
      </c>
      <c r="K73" s="31" t="str">
        <f aca="false">IF(OR($A73="",$D73="",$E73="",$E73=0),"",$D73/$E73)</f>
        <v/>
      </c>
      <c r="L73" s="32" t="str">
        <f aca="false">IF($O73="","",IF($O73="SIN","⛔ Sin stock",IF($O73="PEDIR","🔴 Pedir ya",IF($O73="EXCESO","🟣 Exceso","🟢 Sano"))))</f>
        <v/>
      </c>
      <c r="M73" s="30" t="str">
        <f aca="false">IF(OR($O73="SIN",$O73="PEDIR"),IF($J73="","",MAX(0,ROUNDUP(2*$J73-IF($D73="",0,$D73),0))),"")</f>
        <v/>
      </c>
      <c r="N73" s="33" t="str">
        <f aca="false">IF(OR($A73="",$D73="",$H73=""),"",$D73*$H73)</f>
        <v/>
      </c>
      <c r="O73" s="0" t="str">
        <f aca="false">IF(OR($A73="",$D73=""),"",IF($D73=0,"SIN",IF(AND($J73&lt;&gt;"",$D73&lt;=$J73),"PEDIR",IF(AND($K73&lt;&gt;"",$K73&gt;$C$5),"EXCESO","OK"))))</f>
        <v/>
      </c>
    </row>
    <row r="74" customFormat="false" ht="15" hidden="false" customHeight="false" outlineLevel="0" collapsed="false">
      <c r="A74" s="26"/>
      <c r="B74" s="26"/>
      <c r="C74" s="26"/>
      <c r="D74" s="27"/>
      <c r="E74" s="27"/>
      <c r="F74" s="27"/>
      <c r="G74" s="27"/>
      <c r="H74" s="28"/>
      <c r="I74" s="29"/>
      <c r="J74" s="30" t="str">
        <f aca="false">IF(OR($A74="",$E74="",$F74=""),"",ROUNDUP($E74/7*$F74,0)+IF($G74="",0,$G74))</f>
        <v/>
      </c>
      <c r="K74" s="31" t="str">
        <f aca="false">IF(OR($A74="",$D74="",$E74="",$E74=0),"",$D74/$E74)</f>
        <v/>
      </c>
      <c r="L74" s="32" t="str">
        <f aca="false">IF($O74="","",IF($O74="SIN","⛔ Sin stock",IF($O74="PEDIR","🔴 Pedir ya",IF($O74="EXCESO","🟣 Exceso","🟢 Sano"))))</f>
        <v/>
      </c>
      <c r="M74" s="30" t="str">
        <f aca="false">IF(OR($O74="SIN",$O74="PEDIR"),IF($J74="","",MAX(0,ROUNDUP(2*$J74-IF($D74="",0,$D74),0))),"")</f>
        <v/>
      </c>
      <c r="N74" s="33" t="str">
        <f aca="false">IF(OR($A74="",$D74="",$H74=""),"",$D74*$H74)</f>
        <v/>
      </c>
      <c r="O74" s="0" t="str">
        <f aca="false">IF(OR($A74="",$D74=""),"",IF($D74=0,"SIN",IF(AND($J74&lt;&gt;"",$D74&lt;=$J74),"PEDIR",IF(AND($K74&lt;&gt;"",$K74&gt;$C$5),"EXCESO","OK"))))</f>
        <v/>
      </c>
    </row>
    <row r="75" customFormat="false" ht="15" hidden="false" customHeight="false" outlineLevel="0" collapsed="false">
      <c r="A75" s="26"/>
      <c r="B75" s="26"/>
      <c r="C75" s="26"/>
      <c r="D75" s="27"/>
      <c r="E75" s="27"/>
      <c r="F75" s="27"/>
      <c r="G75" s="27"/>
      <c r="H75" s="28"/>
      <c r="I75" s="29"/>
      <c r="J75" s="30" t="str">
        <f aca="false">IF(OR($A75="",$E75="",$F75=""),"",ROUNDUP($E75/7*$F75,0)+IF($G75="",0,$G75))</f>
        <v/>
      </c>
      <c r="K75" s="31" t="str">
        <f aca="false">IF(OR($A75="",$D75="",$E75="",$E75=0),"",$D75/$E75)</f>
        <v/>
      </c>
      <c r="L75" s="32" t="str">
        <f aca="false">IF($O75="","",IF($O75="SIN","⛔ Sin stock",IF($O75="PEDIR","🔴 Pedir ya",IF($O75="EXCESO","🟣 Exceso","🟢 Sano"))))</f>
        <v/>
      </c>
      <c r="M75" s="30" t="str">
        <f aca="false">IF(OR($O75="SIN",$O75="PEDIR"),IF($J75="","",MAX(0,ROUNDUP(2*$J75-IF($D75="",0,$D75),0))),"")</f>
        <v/>
      </c>
      <c r="N75" s="33" t="str">
        <f aca="false">IF(OR($A75="",$D75="",$H75=""),"",$D75*$H75)</f>
        <v/>
      </c>
      <c r="O75" s="0" t="str">
        <f aca="false">IF(OR($A75="",$D75=""),"",IF($D75=0,"SIN",IF(AND($J75&lt;&gt;"",$D75&lt;=$J75),"PEDIR",IF(AND($K75&lt;&gt;"",$K75&gt;$C$5),"EXCESO","OK"))))</f>
        <v/>
      </c>
    </row>
    <row r="76" customFormat="false" ht="15" hidden="false" customHeight="false" outlineLevel="0" collapsed="false">
      <c r="A76" s="26"/>
      <c r="B76" s="26"/>
      <c r="C76" s="26"/>
      <c r="D76" s="27"/>
      <c r="E76" s="27"/>
      <c r="F76" s="27"/>
      <c r="G76" s="27"/>
      <c r="H76" s="28"/>
      <c r="I76" s="29"/>
      <c r="J76" s="30" t="str">
        <f aca="false">IF(OR($A76="",$E76="",$F76=""),"",ROUNDUP($E76/7*$F76,0)+IF($G76="",0,$G76))</f>
        <v/>
      </c>
      <c r="K76" s="31" t="str">
        <f aca="false">IF(OR($A76="",$D76="",$E76="",$E76=0),"",$D76/$E76)</f>
        <v/>
      </c>
      <c r="L76" s="32" t="str">
        <f aca="false">IF($O76="","",IF($O76="SIN","⛔ Sin stock",IF($O76="PEDIR","🔴 Pedir ya",IF($O76="EXCESO","🟣 Exceso","🟢 Sano"))))</f>
        <v/>
      </c>
      <c r="M76" s="30" t="str">
        <f aca="false">IF(OR($O76="SIN",$O76="PEDIR"),IF($J76="","",MAX(0,ROUNDUP(2*$J76-IF($D76="",0,$D76),0))),"")</f>
        <v/>
      </c>
      <c r="N76" s="33" t="str">
        <f aca="false">IF(OR($A76="",$D76="",$H76=""),"",$D76*$H76)</f>
        <v/>
      </c>
      <c r="O76" s="0" t="str">
        <f aca="false">IF(OR($A76="",$D76=""),"",IF($D76=0,"SIN",IF(AND($J76&lt;&gt;"",$D76&lt;=$J76),"PEDIR",IF(AND($K76&lt;&gt;"",$K76&gt;$C$5),"EXCESO","OK"))))</f>
        <v/>
      </c>
    </row>
    <row r="77" customFormat="false" ht="15" hidden="false" customHeight="false" outlineLevel="0" collapsed="false">
      <c r="A77" s="26"/>
      <c r="B77" s="26"/>
      <c r="C77" s="26"/>
      <c r="D77" s="27"/>
      <c r="E77" s="27"/>
      <c r="F77" s="27"/>
      <c r="G77" s="27"/>
      <c r="H77" s="28"/>
      <c r="I77" s="29"/>
      <c r="J77" s="30" t="str">
        <f aca="false">IF(OR($A77="",$E77="",$F77=""),"",ROUNDUP($E77/7*$F77,0)+IF($G77="",0,$G77))</f>
        <v/>
      </c>
      <c r="K77" s="31" t="str">
        <f aca="false">IF(OR($A77="",$D77="",$E77="",$E77=0),"",$D77/$E77)</f>
        <v/>
      </c>
      <c r="L77" s="32" t="str">
        <f aca="false">IF($O77="","",IF($O77="SIN","⛔ Sin stock",IF($O77="PEDIR","🔴 Pedir ya",IF($O77="EXCESO","🟣 Exceso","🟢 Sano"))))</f>
        <v/>
      </c>
      <c r="M77" s="30" t="str">
        <f aca="false">IF(OR($O77="SIN",$O77="PEDIR"),IF($J77="","",MAX(0,ROUNDUP(2*$J77-IF($D77="",0,$D77),0))),"")</f>
        <v/>
      </c>
      <c r="N77" s="33" t="str">
        <f aca="false">IF(OR($A77="",$D77="",$H77=""),"",$D77*$H77)</f>
        <v/>
      </c>
      <c r="O77" s="0" t="str">
        <f aca="false">IF(OR($A77="",$D77=""),"",IF($D77=0,"SIN",IF(AND($J77&lt;&gt;"",$D77&lt;=$J77),"PEDIR",IF(AND($K77&lt;&gt;"",$K77&gt;$C$5),"EXCESO","OK"))))</f>
        <v/>
      </c>
    </row>
    <row r="78" customFormat="false" ht="15" hidden="false" customHeight="false" outlineLevel="0" collapsed="false">
      <c r="A78" s="26"/>
      <c r="B78" s="26"/>
      <c r="C78" s="26"/>
      <c r="D78" s="27"/>
      <c r="E78" s="27"/>
      <c r="F78" s="27"/>
      <c r="G78" s="27"/>
      <c r="H78" s="28"/>
      <c r="I78" s="29"/>
      <c r="J78" s="30" t="str">
        <f aca="false">IF(OR($A78="",$E78="",$F78=""),"",ROUNDUP($E78/7*$F78,0)+IF($G78="",0,$G78))</f>
        <v/>
      </c>
      <c r="K78" s="31" t="str">
        <f aca="false">IF(OR($A78="",$D78="",$E78="",$E78=0),"",$D78/$E78)</f>
        <v/>
      </c>
      <c r="L78" s="32" t="str">
        <f aca="false">IF($O78="","",IF($O78="SIN","⛔ Sin stock",IF($O78="PEDIR","🔴 Pedir ya",IF($O78="EXCESO","🟣 Exceso","🟢 Sano"))))</f>
        <v/>
      </c>
      <c r="M78" s="30" t="str">
        <f aca="false">IF(OR($O78="SIN",$O78="PEDIR"),IF($J78="","",MAX(0,ROUNDUP(2*$J78-IF($D78="",0,$D78),0))),"")</f>
        <v/>
      </c>
      <c r="N78" s="33" t="str">
        <f aca="false">IF(OR($A78="",$D78="",$H78=""),"",$D78*$H78)</f>
        <v/>
      </c>
      <c r="O78" s="0" t="str">
        <f aca="false">IF(OR($A78="",$D78=""),"",IF($D78=0,"SIN",IF(AND($J78&lt;&gt;"",$D78&lt;=$J78),"PEDIR",IF(AND($K78&lt;&gt;"",$K78&gt;$C$5),"EXCESO","OK"))))</f>
        <v/>
      </c>
    </row>
    <row r="79" customFormat="false" ht="15" hidden="false" customHeight="false" outlineLevel="0" collapsed="false">
      <c r="A79" s="26"/>
      <c r="B79" s="26"/>
      <c r="C79" s="26"/>
      <c r="D79" s="27"/>
      <c r="E79" s="27"/>
      <c r="F79" s="27"/>
      <c r="G79" s="27"/>
      <c r="H79" s="28"/>
      <c r="I79" s="29"/>
      <c r="J79" s="30" t="str">
        <f aca="false">IF(OR($A79="",$E79="",$F79=""),"",ROUNDUP($E79/7*$F79,0)+IF($G79="",0,$G79))</f>
        <v/>
      </c>
      <c r="K79" s="31" t="str">
        <f aca="false">IF(OR($A79="",$D79="",$E79="",$E79=0),"",$D79/$E79)</f>
        <v/>
      </c>
      <c r="L79" s="32" t="str">
        <f aca="false">IF($O79="","",IF($O79="SIN","⛔ Sin stock",IF($O79="PEDIR","🔴 Pedir ya",IF($O79="EXCESO","🟣 Exceso","🟢 Sano"))))</f>
        <v/>
      </c>
      <c r="M79" s="30" t="str">
        <f aca="false">IF(OR($O79="SIN",$O79="PEDIR"),IF($J79="","",MAX(0,ROUNDUP(2*$J79-IF($D79="",0,$D79),0))),"")</f>
        <v/>
      </c>
      <c r="N79" s="33" t="str">
        <f aca="false">IF(OR($A79="",$D79="",$H79=""),"",$D79*$H79)</f>
        <v/>
      </c>
      <c r="O79" s="0" t="str">
        <f aca="false">IF(OR($A79="",$D79=""),"",IF($D79=0,"SIN",IF(AND($J79&lt;&gt;"",$D79&lt;=$J79),"PEDIR",IF(AND($K79&lt;&gt;"",$K79&gt;$C$5),"EXCESO","OK"))))</f>
        <v/>
      </c>
    </row>
    <row r="80" customFormat="false" ht="15" hidden="false" customHeight="false" outlineLevel="0" collapsed="false">
      <c r="A80" s="26"/>
      <c r="B80" s="26"/>
      <c r="C80" s="26"/>
      <c r="D80" s="27"/>
      <c r="E80" s="27"/>
      <c r="F80" s="27"/>
      <c r="G80" s="27"/>
      <c r="H80" s="28"/>
      <c r="I80" s="29"/>
      <c r="J80" s="30" t="str">
        <f aca="false">IF(OR($A80="",$E80="",$F80=""),"",ROUNDUP($E80/7*$F80,0)+IF($G80="",0,$G80))</f>
        <v/>
      </c>
      <c r="K80" s="31" t="str">
        <f aca="false">IF(OR($A80="",$D80="",$E80="",$E80=0),"",$D80/$E80)</f>
        <v/>
      </c>
      <c r="L80" s="32" t="str">
        <f aca="false">IF($O80="","",IF($O80="SIN","⛔ Sin stock",IF($O80="PEDIR","🔴 Pedir ya",IF($O80="EXCESO","🟣 Exceso","🟢 Sano"))))</f>
        <v/>
      </c>
      <c r="M80" s="30" t="str">
        <f aca="false">IF(OR($O80="SIN",$O80="PEDIR"),IF($J80="","",MAX(0,ROUNDUP(2*$J80-IF($D80="",0,$D80),0))),"")</f>
        <v/>
      </c>
      <c r="N80" s="33" t="str">
        <f aca="false">IF(OR($A80="",$D80="",$H80=""),"",$D80*$H80)</f>
        <v/>
      </c>
      <c r="O80" s="0" t="str">
        <f aca="false">IF(OR($A80="",$D80=""),"",IF($D80=0,"SIN",IF(AND($J80&lt;&gt;"",$D80&lt;=$J80),"PEDIR",IF(AND($K80&lt;&gt;"",$K80&gt;$C$5),"EXCESO","OK"))))</f>
        <v/>
      </c>
    </row>
    <row r="81" customFormat="false" ht="15" hidden="false" customHeight="false" outlineLevel="0" collapsed="false">
      <c r="A81" s="26"/>
      <c r="B81" s="26"/>
      <c r="C81" s="26"/>
      <c r="D81" s="27"/>
      <c r="E81" s="27"/>
      <c r="F81" s="27"/>
      <c r="G81" s="27"/>
      <c r="H81" s="28"/>
      <c r="I81" s="29"/>
      <c r="J81" s="30" t="str">
        <f aca="false">IF(OR($A81="",$E81="",$F81=""),"",ROUNDUP($E81/7*$F81,0)+IF($G81="",0,$G81))</f>
        <v/>
      </c>
      <c r="K81" s="31" t="str">
        <f aca="false">IF(OR($A81="",$D81="",$E81="",$E81=0),"",$D81/$E81)</f>
        <v/>
      </c>
      <c r="L81" s="32" t="str">
        <f aca="false">IF($O81="","",IF($O81="SIN","⛔ Sin stock",IF($O81="PEDIR","🔴 Pedir ya",IF($O81="EXCESO","🟣 Exceso","🟢 Sano"))))</f>
        <v/>
      </c>
      <c r="M81" s="30" t="str">
        <f aca="false">IF(OR($O81="SIN",$O81="PEDIR"),IF($J81="","",MAX(0,ROUNDUP(2*$J81-IF($D81="",0,$D81),0))),"")</f>
        <v/>
      </c>
      <c r="N81" s="33" t="str">
        <f aca="false">IF(OR($A81="",$D81="",$H81=""),"",$D81*$H81)</f>
        <v/>
      </c>
      <c r="O81" s="0" t="str">
        <f aca="false">IF(OR($A81="",$D81=""),"",IF($D81=0,"SIN",IF(AND($J81&lt;&gt;"",$D81&lt;=$J81),"PEDIR",IF(AND($K81&lt;&gt;"",$K81&gt;$C$5),"EXCESO","OK"))))</f>
        <v/>
      </c>
    </row>
    <row r="82" customFormat="false" ht="15" hidden="false" customHeight="false" outlineLevel="0" collapsed="false">
      <c r="A82" s="26"/>
      <c r="B82" s="26"/>
      <c r="C82" s="26"/>
      <c r="D82" s="27"/>
      <c r="E82" s="27"/>
      <c r="F82" s="27"/>
      <c r="G82" s="27"/>
      <c r="H82" s="28"/>
      <c r="I82" s="29"/>
      <c r="J82" s="30" t="str">
        <f aca="false">IF(OR($A82="",$E82="",$F82=""),"",ROUNDUP($E82/7*$F82,0)+IF($G82="",0,$G82))</f>
        <v/>
      </c>
      <c r="K82" s="31" t="str">
        <f aca="false">IF(OR($A82="",$D82="",$E82="",$E82=0),"",$D82/$E82)</f>
        <v/>
      </c>
      <c r="L82" s="32" t="str">
        <f aca="false">IF($O82="","",IF($O82="SIN","⛔ Sin stock",IF($O82="PEDIR","🔴 Pedir ya",IF($O82="EXCESO","🟣 Exceso","🟢 Sano"))))</f>
        <v/>
      </c>
      <c r="M82" s="30" t="str">
        <f aca="false">IF(OR($O82="SIN",$O82="PEDIR"),IF($J82="","",MAX(0,ROUNDUP(2*$J82-IF($D82="",0,$D82),0))),"")</f>
        <v/>
      </c>
      <c r="N82" s="33" t="str">
        <f aca="false">IF(OR($A82="",$D82="",$H82=""),"",$D82*$H82)</f>
        <v/>
      </c>
      <c r="O82" s="0" t="str">
        <f aca="false">IF(OR($A82="",$D82=""),"",IF($D82=0,"SIN",IF(AND($J82&lt;&gt;"",$D82&lt;=$J82),"PEDIR",IF(AND($K82&lt;&gt;"",$K82&gt;$C$5),"EXCESO","OK"))))</f>
        <v/>
      </c>
    </row>
    <row r="83" customFormat="false" ht="15" hidden="false" customHeight="false" outlineLevel="0" collapsed="false">
      <c r="A83" s="26"/>
      <c r="B83" s="26"/>
      <c r="C83" s="26"/>
      <c r="D83" s="27"/>
      <c r="E83" s="27"/>
      <c r="F83" s="27"/>
      <c r="G83" s="27"/>
      <c r="H83" s="28"/>
      <c r="I83" s="29"/>
      <c r="J83" s="30" t="str">
        <f aca="false">IF(OR($A83="",$E83="",$F83=""),"",ROUNDUP($E83/7*$F83,0)+IF($G83="",0,$G83))</f>
        <v/>
      </c>
      <c r="K83" s="31" t="str">
        <f aca="false">IF(OR($A83="",$D83="",$E83="",$E83=0),"",$D83/$E83)</f>
        <v/>
      </c>
      <c r="L83" s="32" t="str">
        <f aca="false">IF($O83="","",IF($O83="SIN","⛔ Sin stock",IF($O83="PEDIR","🔴 Pedir ya",IF($O83="EXCESO","🟣 Exceso","🟢 Sano"))))</f>
        <v/>
      </c>
      <c r="M83" s="30" t="str">
        <f aca="false">IF(OR($O83="SIN",$O83="PEDIR"),IF($J83="","",MAX(0,ROUNDUP(2*$J83-IF($D83="",0,$D83),0))),"")</f>
        <v/>
      </c>
      <c r="N83" s="33" t="str">
        <f aca="false">IF(OR($A83="",$D83="",$H83=""),"",$D83*$H83)</f>
        <v/>
      </c>
      <c r="O83" s="0" t="str">
        <f aca="false">IF(OR($A83="",$D83=""),"",IF($D83=0,"SIN",IF(AND($J83&lt;&gt;"",$D83&lt;=$J83),"PEDIR",IF(AND($K83&lt;&gt;"",$K83&gt;$C$5),"EXCESO","OK"))))</f>
        <v/>
      </c>
    </row>
    <row r="84" customFormat="false" ht="15" hidden="false" customHeight="false" outlineLevel="0" collapsed="false">
      <c r="A84" s="26"/>
      <c r="B84" s="26"/>
      <c r="C84" s="26"/>
      <c r="D84" s="27"/>
      <c r="E84" s="27"/>
      <c r="F84" s="27"/>
      <c r="G84" s="27"/>
      <c r="H84" s="28"/>
      <c r="I84" s="29"/>
      <c r="J84" s="30" t="str">
        <f aca="false">IF(OR($A84="",$E84="",$F84=""),"",ROUNDUP($E84/7*$F84,0)+IF($G84="",0,$G84))</f>
        <v/>
      </c>
      <c r="K84" s="31" t="str">
        <f aca="false">IF(OR($A84="",$D84="",$E84="",$E84=0),"",$D84/$E84)</f>
        <v/>
      </c>
      <c r="L84" s="32" t="str">
        <f aca="false">IF($O84="","",IF($O84="SIN","⛔ Sin stock",IF($O84="PEDIR","🔴 Pedir ya",IF($O84="EXCESO","🟣 Exceso","🟢 Sano"))))</f>
        <v/>
      </c>
      <c r="M84" s="30" t="str">
        <f aca="false">IF(OR($O84="SIN",$O84="PEDIR"),IF($J84="","",MAX(0,ROUNDUP(2*$J84-IF($D84="",0,$D84),0))),"")</f>
        <v/>
      </c>
      <c r="N84" s="33" t="str">
        <f aca="false">IF(OR($A84="",$D84="",$H84=""),"",$D84*$H84)</f>
        <v/>
      </c>
      <c r="O84" s="0" t="str">
        <f aca="false">IF(OR($A84="",$D84=""),"",IF($D84=0,"SIN",IF(AND($J84&lt;&gt;"",$D84&lt;=$J84),"PEDIR",IF(AND($K84&lt;&gt;"",$K84&gt;$C$5),"EXCESO","OK"))))</f>
        <v/>
      </c>
    </row>
    <row r="85" customFormat="false" ht="15" hidden="false" customHeight="false" outlineLevel="0" collapsed="false">
      <c r="A85" s="26"/>
      <c r="B85" s="26"/>
      <c r="C85" s="26"/>
      <c r="D85" s="27"/>
      <c r="E85" s="27"/>
      <c r="F85" s="27"/>
      <c r="G85" s="27"/>
      <c r="H85" s="28"/>
      <c r="I85" s="29"/>
      <c r="J85" s="30" t="str">
        <f aca="false">IF(OR($A85="",$E85="",$F85=""),"",ROUNDUP($E85/7*$F85,0)+IF($G85="",0,$G85))</f>
        <v/>
      </c>
      <c r="K85" s="31" t="str">
        <f aca="false">IF(OR($A85="",$D85="",$E85="",$E85=0),"",$D85/$E85)</f>
        <v/>
      </c>
      <c r="L85" s="32" t="str">
        <f aca="false">IF($O85="","",IF($O85="SIN","⛔ Sin stock",IF($O85="PEDIR","🔴 Pedir ya",IF($O85="EXCESO","🟣 Exceso","🟢 Sano"))))</f>
        <v/>
      </c>
      <c r="M85" s="30" t="str">
        <f aca="false">IF(OR($O85="SIN",$O85="PEDIR"),IF($J85="","",MAX(0,ROUNDUP(2*$J85-IF($D85="",0,$D85),0))),"")</f>
        <v/>
      </c>
      <c r="N85" s="33" t="str">
        <f aca="false">IF(OR($A85="",$D85="",$H85=""),"",$D85*$H85)</f>
        <v/>
      </c>
      <c r="O85" s="0" t="str">
        <f aca="false">IF(OR($A85="",$D85=""),"",IF($D85=0,"SIN",IF(AND($J85&lt;&gt;"",$D85&lt;=$J85),"PEDIR",IF(AND($K85&lt;&gt;"",$K85&gt;$C$5),"EXCESO","OK"))))</f>
        <v/>
      </c>
    </row>
    <row r="86" customFormat="false" ht="15" hidden="false" customHeight="false" outlineLevel="0" collapsed="false">
      <c r="A86" s="26"/>
      <c r="B86" s="26"/>
      <c r="C86" s="26"/>
      <c r="D86" s="27"/>
      <c r="E86" s="27"/>
      <c r="F86" s="27"/>
      <c r="G86" s="27"/>
      <c r="H86" s="28"/>
      <c r="I86" s="29"/>
      <c r="J86" s="30" t="str">
        <f aca="false">IF(OR($A86="",$E86="",$F86=""),"",ROUNDUP($E86/7*$F86,0)+IF($G86="",0,$G86))</f>
        <v/>
      </c>
      <c r="K86" s="31" t="str">
        <f aca="false">IF(OR($A86="",$D86="",$E86="",$E86=0),"",$D86/$E86)</f>
        <v/>
      </c>
      <c r="L86" s="32" t="str">
        <f aca="false">IF($O86="","",IF($O86="SIN","⛔ Sin stock",IF($O86="PEDIR","🔴 Pedir ya",IF($O86="EXCESO","🟣 Exceso","🟢 Sano"))))</f>
        <v/>
      </c>
      <c r="M86" s="30" t="str">
        <f aca="false">IF(OR($O86="SIN",$O86="PEDIR"),IF($J86="","",MAX(0,ROUNDUP(2*$J86-IF($D86="",0,$D86),0))),"")</f>
        <v/>
      </c>
      <c r="N86" s="33" t="str">
        <f aca="false">IF(OR($A86="",$D86="",$H86=""),"",$D86*$H86)</f>
        <v/>
      </c>
      <c r="O86" s="0" t="str">
        <f aca="false">IF(OR($A86="",$D86=""),"",IF($D86=0,"SIN",IF(AND($J86&lt;&gt;"",$D86&lt;=$J86),"PEDIR",IF(AND($K86&lt;&gt;"",$K86&gt;$C$5),"EXCESO","OK"))))</f>
        <v/>
      </c>
    </row>
    <row r="87" customFormat="false" ht="15" hidden="false" customHeight="false" outlineLevel="0" collapsed="false">
      <c r="A87" s="26"/>
      <c r="B87" s="26"/>
      <c r="C87" s="26"/>
      <c r="D87" s="27"/>
      <c r="E87" s="27"/>
      <c r="F87" s="27"/>
      <c r="G87" s="27"/>
      <c r="H87" s="28"/>
      <c r="I87" s="29"/>
      <c r="J87" s="30" t="str">
        <f aca="false">IF(OR($A87="",$E87="",$F87=""),"",ROUNDUP($E87/7*$F87,0)+IF($G87="",0,$G87))</f>
        <v/>
      </c>
      <c r="K87" s="31" t="str">
        <f aca="false">IF(OR($A87="",$D87="",$E87="",$E87=0),"",$D87/$E87)</f>
        <v/>
      </c>
      <c r="L87" s="32" t="str">
        <f aca="false">IF($O87="","",IF($O87="SIN","⛔ Sin stock",IF($O87="PEDIR","🔴 Pedir ya",IF($O87="EXCESO","🟣 Exceso","🟢 Sano"))))</f>
        <v/>
      </c>
      <c r="M87" s="30" t="str">
        <f aca="false">IF(OR($O87="SIN",$O87="PEDIR"),IF($J87="","",MAX(0,ROUNDUP(2*$J87-IF($D87="",0,$D87),0))),"")</f>
        <v/>
      </c>
      <c r="N87" s="33" t="str">
        <f aca="false">IF(OR($A87="",$D87="",$H87=""),"",$D87*$H87)</f>
        <v/>
      </c>
      <c r="O87" s="0" t="str">
        <f aca="false">IF(OR($A87="",$D87=""),"",IF($D87=0,"SIN",IF(AND($J87&lt;&gt;"",$D87&lt;=$J87),"PEDIR",IF(AND($K87&lt;&gt;"",$K87&gt;$C$5),"EXCESO","OK"))))</f>
        <v/>
      </c>
    </row>
    <row r="88" customFormat="false" ht="15" hidden="false" customHeight="false" outlineLevel="0" collapsed="false">
      <c r="A88" s="26"/>
      <c r="B88" s="26"/>
      <c r="C88" s="26"/>
      <c r="D88" s="27"/>
      <c r="E88" s="27"/>
      <c r="F88" s="27"/>
      <c r="G88" s="27"/>
      <c r="H88" s="28"/>
      <c r="I88" s="29"/>
      <c r="J88" s="30" t="str">
        <f aca="false">IF(OR($A88="",$E88="",$F88=""),"",ROUNDUP($E88/7*$F88,0)+IF($G88="",0,$G88))</f>
        <v/>
      </c>
      <c r="K88" s="31" t="str">
        <f aca="false">IF(OR($A88="",$D88="",$E88="",$E88=0),"",$D88/$E88)</f>
        <v/>
      </c>
      <c r="L88" s="32" t="str">
        <f aca="false">IF($O88="","",IF($O88="SIN","⛔ Sin stock",IF($O88="PEDIR","🔴 Pedir ya",IF($O88="EXCESO","🟣 Exceso","🟢 Sano"))))</f>
        <v/>
      </c>
      <c r="M88" s="30" t="str">
        <f aca="false">IF(OR($O88="SIN",$O88="PEDIR"),IF($J88="","",MAX(0,ROUNDUP(2*$J88-IF($D88="",0,$D88),0))),"")</f>
        <v/>
      </c>
      <c r="N88" s="33" t="str">
        <f aca="false">IF(OR($A88="",$D88="",$H88=""),"",$D88*$H88)</f>
        <v/>
      </c>
      <c r="O88" s="0" t="str">
        <f aca="false">IF(OR($A88="",$D88=""),"",IF($D88=0,"SIN",IF(AND($J88&lt;&gt;"",$D88&lt;=$J88),"PEDIR",IF(AND($K88&lt;&gt;"",$K88&gt;$C$5),"EXCESO","OK"))))</f>
        <v/>
      </c>
    </row>
    <row r="89" customFormat="false" ht="15" hidden="false" customHeight="false" outlineLevel="0" collapsed="false">
      <c r="A89" s="26"/>
      <c r="B89" s="26"/>
      <c r="C89" s="26"/>
      <c r="D89" s="27"/>
      <c r="E89" s="27"/>
      <c r="F89" s="27"/>
      <c r="G89" s="27"/>
      <c r="H89" s="28"/>
      <c r="I89" s="29"/>
      <c r="J89" s="30" t="str">
        <f aca="false">IF(OR($A89="",$E89="",$F89=""),"",ROUNDUP($E89/7*$F89,0)+IF($G89="",0,$G89))</f>
        <v/>
      </c>
      <c r="K89" s="31" t="str">
        <f aca="false">IF(OR($A89="",$D89="",$E89="",$E89=0),"",$D89/$E89)</f>
        <v/>
      </c>
      <c r="L89" s="32" t="str">
        <f aca="false">IF($O89="","",IF($O89="SIN","⛔ Sin stock",IF($O89="PEDIR","🔴 Pedir ya",IF($O89="EXCESO","🟣 Exceso","🟢 Sano"))))</f>
        <v/>
      </c>
      <c r="M89" s="30" t="str">
        <f aca="false">IF(OR($O89="SIN",$O89="PEDIR"),IF($J89="","",MAX(0,ROUNDUP(2*$J89-IF($D89="",0,$D89),0))),"")</f>
        <v/>
      </c>
      <c r="N89" s="33" t="str">
        <f aca="false">IF(OR($A89="",$D89="",$H89=""),"",$D89*$H89)</f>
        <v/>
      </c>
      <c r="O89" s="0" t="str">
        <f aca="false">IF(OR($A89="",$D89=""),"",IF($D89=0,"SIN",IF(AND($J89&lt;&gt;"",$D89&lt;=$J89),"PEDIR",IF(AND($K89&lt;&gt;"",$K89&gt;$C$5),"EXCESO","OK"))))</f>
        <v/>
      </c>
    </row>
    <row r="90" customFormat="false" ht="15" hidden="false" customHeight="false" outlineLevel="0" collapsed="false">
      <c r="A90" s="26"/>
      <c r="B90" s="26"/>
      <c r="C90" s="26"/>
      <c r="D90" s="27"/>
      <c r="E90" s="27"/>
      <c r="F90" s="27"/>
      <c r="G90" s="27"/>
      <c r="H90" s="28"/>
      <c r="I90" s="29"/>
      <c r="J90" s="30" t="str">
        <f aca="false">IF(OR($A90="",$E90="",$F90=""),"",ROUNDUP($E90/7*$F90,0)+IF($G90="",0,$G90))</f>
        <v/>
      </c>
      <c r="K90" s="31" t="str">
        <f aca="false">IF(OR($A90="",$D90="",$E90="",$E90=0),"",$D90/$E90)</f>
        <v/>
      </c>
      <c r="L90" s="32" t="str">
        <f aca="false">IF($O90="","",IF($O90="SIN","⛔ Sin stock",IF($O90="PEDIR","🔴 Pedir ya",IF($O90="EXCESO","🟣 Exceso","🟢 Sano"))))</f>
        <v/>
      </c>
      <c r="M90" s="30" t="str">
        <f aca="false">IF(OR($O90="SIN",$O90="PEDIR"),IF($J90="","",MAX(0,ROUNDUP(2*$J90-IF($D90="",0,$D90),0))),"")</f>
        <v/>
      </c>
      <c r="N90" s="33" t="str">
        <f aca="false">IF(OR($A90="",$D90="",$H90=""),"",$D90*$H90)</f>
        <v/>
      </c>
      <c r="O90" s="0" t="str">
        <f aca="false">IF(OR($A90="",$D90=""),"",IF($D90=0,"SIN",IF(AND($J90&lt;&gt;"",$D90&lt;=$J90),"PEDIR",IF(AND($K90&lt;&gt;"",$K90&gt;$C$5),"EXCESO","OK"))))</f>
        <v/>
      </c>
    </row>
    <row r="91" customFormat="false" ht="15" hidden="false" customHeight="false" outlineLevel="0" collapsed="false">
      <c r="A91" s="26"/>
      <c r="B91" s="26"/>
      <c r="C91" s="26"/>
      <c r="D91" s="27"/>
      <c r="E91" s="27"/>
      <c r="F91" s="27"/>
      <c r="G91" s="27"/>
      <c r="H91" s="28"/>
      <c r="I91" s="29"/>
      <c r="J91" s="30" t="str">
        <f aca="false">IF(OR($A91="",$E91="",$F91=""),"",ROUNDUP($E91/7*$F91,0)+IF($G91="",0,$G91))</f>
        <v/>
      </c>
      <c r="K91" s="31" t="str">
        <f aca="false">IF(OR($A91="",$D91="",$E91="",$E91=0),"",$D91/$E91)</f>
        <v/>
      </c>
      <c r="L91" s="32" t="str">
        <f aca="false">IF($O91="","",IF($O91="SIN","⛔ Sin stock",IF($O91="PEDIR","🔴 Pedir ya",IF($O91="EXCESO","🟣 Exceso","🟢 Sano"))))</f>
        <v/>
      </c>
      <c r="M91" s="30" t="str">
        <f aca="false">IF(OR($O91="SIN",$O91="PEDIR"),IF($J91="","",MAX(0,ROUNDUP(2*$J91-IF($D91="",0,$D91),0))),"")</f>
        <v/>
      </c>
      <c r="N91" s="33" t="str">
        <f aca="false">IF(OR($A91="",$D91="",$H91=""),"",$D91*$H91)</f>
        <v/>
      </c>
      <c r="O91" s="0" t="str">
        <f aca="false">IF(OR($A91="",$D91=""),"",IF($D91=0,"SIN",IF(AND($J91&lt;&gt;"",$D91&lt;=$J91),"PEDIR",IF(AND($K91&lt;&gt;"",$K91&gt;$C$5),"EXCESO","OK"))))</f>
        <v/>
      </c>
    </row>
    <row r="92" customFormat="false" ht="15" hidden="false" customHeight="false" outlineLevel="0" collapsed="false">
      <c r="A92" s="26"/>
      <c r="B92" s="26"/>
      <c r="C92" s="26"/>
      <c r="D92" s="27"/>
      <c r="E92" s="27"/>
      <c r="F92" s="27"/>
      <c r="G92" s="27"/>
      <c r="H92" s="28"/>
      <c r="I92" s="29"/>
      <c r="J92" s="30" t="str">
        <f aca="false">IF(OR($A92="",$E92="",$F92=""),"",ROUNDUP($E92/7*$F92,0)+IF($G92="",0,$G92))</f>
        <v/>
      </c>
      <c r="K92" s="31" t="str">
        <f aca="false">IF(OR($A92="",$D92="",$E92="",$E92=0),"",$D92/$E92)</f>
        <v/>
      </c>
      <c r="L92" s="32" t="str">
        <f aca="false">IF($O92="","",IF($O92="SIN","⛔ Sin stock",IF($O92="PEDIR","🔴 Pedir ya",IF($O92="EXCESO","🟣 Exceso","🟢 Sano"))))</f>
        <v/>
      </c>
      <c r="M92" s="30" t="str">
        <f aca="false">IF(OR($O92="SIN",$O92="PEDIR"),IF($J92="","",MAX(0,ROUNDUP(2*$J92-IF($D92="",0,$D92),0))),"")</f>
        <v/>
      </c>
      <c r="N92" s="33" t="str">
        <f aca="false">IF(OR($A92="",$D92="",$H92=""),"",$D92*$H92)</f>
        <v/>
      </c>
      <c r="O92" s="0" t="str">
        <f aca="false">IF(OR($A92="",$D92=""),"",IF($D92=0,"SIN",IF(AND($J92&lt;&gt;"",$D92&lt;=$J92),"PEDIR",IF(AND($K92&lt;&gt;"",$K92&gt;$C$5),"EXCESO","OK"))))</f>
        <v/>
      </c>
    </row>
    <row r="93" customFormat="false" ht="15" hidden="false" customHeight="false" outlineLevel="0" collapsed="false">
      <c r="A93" s="26"/>
      <c r="B93" s="26"/>
      <c r="C93" s="26"/>
      <c r="D93" s="27"/>
      <c r="E93" s="27"/>
      <c r="F93" s="27"/>
      <c r="G93" s="27"/>
      <c r="H93" s="28"/>
      <c r="I93" s="29"/>
      <c r="J93" s="30" t="str">
        <f aca="false">IF(OR($A93="",$E93="",$F93=""),"",ROUNDUP($E93/7*$F93,0)+IF($G93="",0,$G93))</f>
        <v/>
      </c>
      <c r="K93" s="31" t="str">
        <f aca="false">IF(OR($A93="",$D93="",$E93="",$E93=0),"",$D93/$E93)</f>
        <v/>
      </c>
      <c r="L93" s="32" t="str">
        <f aca="false">IF($O93="","",IF($O93="SIN","⛔ Sin stock",IF($O93="PEDIR","🔴 Pedir ya",IF($O93="EXCESO","🟣 Exceso","🟢 Sano"))))</f>
        <v/>
      </c>
      <c r="M93" s="30" t="str">
        <f aca="false">IF(OR($O93="SIN",$O93="PEDIR"),IF($J93="","",MAX(0,ROUNDUP(2*$J93-IF($D93="",0,$D93),0))),"")</f>
        <v/>
      </c>
      <c r="N93" s="33" t="str">
        <f aca="false">IF(OR($A93="",$D93="",$H93=""),"",$D93*$H93)</f>
        <v/>
      </c>
      <c r="O93" s="0" t="str">
        <f aca="false">IF(OR($A93="",$D93=""),"",IF($D93=0,"SIN",IF(AND($J93&lt;&gt;"",$D93&lt;=$J93),"PEDIR",IF(AND($K93&lt;&gt;"",$K93&gt;$C$5),"EXCESO","OK"))))</f>
        <v/>
      </c>
    </row>
    <row r="94" customFormat="false" ht="15" hidden="false" customHeight="false" outlineLevel="0" collapsed="false">
      <c r="A94" s="26"/>
      <c r="B94" s="26"/>
      <c r="C94" s="26"/>
      <c r="D94" s="27"/>
      <c r="E94" s="27"/>
      <c r="F94" s="27"/>
      <c r="G94" s="27"/>
      <c r="H94" s="28"/>
      <c r="I94" s="29"/>
      <c r="J94" s="30" t="str">
        <f aca="false">IF(OR($A94="",$E94="",$F94=""),"",ROUNDUP($E94/7*$F94,0)+IF($G94="",0,$G94))</f>
        <v/>
      </c>
      <c r="K94" s="31" t="str">
        <f aca="false">IF(OR($A94="",$D94="",$E94="",$E94=0),"",$D94/$E94)</f>
        <v/>
      </c>
      <c r="L94" s="32" t="str">
        <f aca="false">IF($O94="","",IF($O94="SIN","⛔ Sin stock",IF($O94="PEDIR","🔴 Pedir ya",IF($O94="EXCESO","🟣 Exceso","🟢 Sano"))))</f>
        <v/>
      </c>
      <c r="M94" s="30" t="str">
        <f aca="false">IF(OR($O94="SIN",$O94="PEDIR"),IF($J94="","",MAX(0,ROUNDUP(2*$J94-IF($D94="",0,$D94),0))),"")</f>
        <v/>
      </c>
      <c r="N94" s="33" t="str">
        <f aca="false">IF(OR($A94="",$D94="",$H94=""),"",$D94*$H94)</f>
        <v/>
      </c>
      <c r="O94" s="0" t="str">
        <f aca="false">IF(OR($A94="",$D94=""),"",IF($D94=0,"SIN",IF(AND($J94&lt;&gt;"",$D94&lt;=$J94),"PEDIR",IF(AND($K94&lt;&gt;"",$K94&gt;$C$5),"EXCESO","OK"))))</f>
        <v/>
      </c>
    </row>
    <row r="95" customFormat="false" ht="15" hidden="false" customHeight="false" outlineLevel="0" collapsed="false">
      <c r="A95" s="26"/>
      <c r="B95" s="26"/>
      <c r="C95" s="26"/>
      <c r="D95" s="27"/>
      <c r="E95" s="27"/>
      <c r="F95" s="27"/>
      <c r="G95" s="27"/>
      <c r="H95" s="28"/>
      <c r="I95" s="29"/>
      <c r="J95" s="30" t="str">
        <f aca="false">IF(OR($A95="",$E95="",$F95=""),"",ROUNDUP($E95/7*$F95,0)+IF($G95="",0,$G95))</f>
        <v/>
      </c>
      <c r="K95" s="31" t="str">
        <f aca="false">IF(OR($A95="",$D95="",$E95="",$E95=0),"",$D95/$E95)</f>
        <v/>
      </c>
      <c r="L95" s="32" t="str">
        <f aca="false">IF($O95="","",IF($O95="SIN","⛔ Sin stock",IF($O95="PEDIR","🔴 Pedir ya",IF($O95="EXCESO","🟣 Exceso","🟢 Sano"))))</f>
        <v/>
      </c>
      <c r="M95" s="30" t="str">
        <f aca="false">IF(OR($O95="SIN",$O95="PEDIR"),IF($J95="","",MAX(0,ROUNDUP(2*$J95-IF($D95="",0,$D95),0))),"")</f>
        <v/>
      </c>
      <c r="N95" s="33" t="str">
        <f aca="false">IF(OR($A95="",$D95="",$H95=""),"",$D95*$H95)</f>
        <v/>
      </c>
      <c r="O95" s="0" t="str">
        <f aca="false">IF(OR($A95="",$D95=""),"",IF($D95=0,"SIN",IF(AND($J95&lt;&gt;"",$D95&lt;=$J95),"PEDIR",IF(AND($K95&lt;&gt;"",$K95&gt;$C$5),"EXCESO","OK"))))</f>
        <v/>
      </c>
    </row>
    <row r="96" customFormat="false" ht="15" hidden="false" customHeight="false" outlineLevel="0" collapsed="false">
      <c r="A96" s="26"/>
      <c r="B96" s="26"/>
      <c r="C96" s="26"/>
      <c r="D96" s="27"/>
      <c r="E96" s="27"/>
      <c r="F96" s="27"/>
      <c r="G96" s="27"/>
      <c r="H96" s="28"/>
      <c r="I96" s="29"/>
      <c r="J96" s="30" t="str">
        <f aca="false">IF(OR($A96="",$E96="",$F96=""),"",ROUNDUP($E96/7*$F96,0)+IF($G96="",0,$G96))</f>
        <v/>
      </c>
      <c r="K96" s="31" t="str">
        <f aca="false">IF(OR($A96="",$D96="",$E96="",$E96=0),"",$D96/$E96)</f>
        <v/>
      </c>
      <c r="L96" s="32" t="str">
        <f aca="false">IF($O96="","",IF($O96="SIN","⛔ Sin stock",IF($O96="PEDIR","🔴 Pedir ya",IF($O96="EXCESO","🟣 Exceso","🟢 Sano"))))</f>
        <v/>
      </c>
      <c r="M96" s="30" t="str">
        <f aca="false">IF(OR($O96="SIN",$O96="PEDIR"),IF($J96="","",MAX(0,ROUNDUP(2*$J96-IF($D96="",0,$D96),0))),"")</f>
        <v/>
      </c>
      <c r="N96" s="33" t="str">
        <f aca="false">IF(OR($A96="",$D96="",$H96=""),"",$D96*$H96)</f>
        <v/>
      </c>
      <c r="O96" s="0" t="str">
        <f aca="false">IF(OR($A96="",$D96=""),"",IF($D96=0,"SIN",IF(AND($J96&lt;&gt;"",$D96&lt;=$J96),"PEDIR",IF(AND($K96&lt;&gt;"",$K96&gt;$C$5),"EXCESO","OK"))))</f>
        <v/>
      </c>
    </row>
    <row r="97" customFormat="false" ht="15" hidden="false" customHeight="false" outlineLevel="0" collapsed="false">
      <c r="A97" s="26"/>
      <c r="B97" s="26"/>
      <c r="C97" s="26"/>
      <c r="D97" s="27"/>
      <c r="E97" s="27"/>
      <c r="F97" s="27"/>
      <c r="G97" s="27"/>
      <c r="H97" s="28"/>
      <c r="I97" s="29"/>
      <c r="J97" s="30" t="str">
        <f aca="false">IF(OR($A97="",$E97="",$F97=""),"",ROUNDUP($E97/7*$F97,0)+IF($G97="",0,$G97))</f>
        <v/>
      </c>
      <c r="K97" s="31" t="str">
        <f aca="false">IF(OR($A97="",$D97="",$E97="",$E97=0),"",$D97/$E97)</f>
        <v/>
      </c>
      <c r="L97" s="32" t="str">
        <f aca="false">IF($O97="","",IF($O97="SIN","⛔ Sin stock",IF($O97="PEDIR","🔴 Pedir ya",IF($O97="EXCESO","🟣 Exceso","🟢 Sano"))))</f>
        <v/>
      </c>
      <c r="M97" s="30" t="str">
        <f aca="false">IF(OR($O97="SIN",$O97="PEDIR"),IF($J97="","",MAX(0,ROUNDUP(2*$J97-IF($D97="",0,$D97),0))),"")</f>
        <v/>
      </c>
      <c r="N97" s="33" t="str">
        <f aca="false">IF(OR($A97="",$D97="",$H97=""),"",$D97*$H97)</f>
        <v/>
      </c>
      <c r="O97" s="0" t="str">
        <f aca="false">IF(OR($A97="",$D97=""),"",IF($D97=0,"SIN",IF(AND($J97&lt;&gt;"",$D97&lt;=$J97),"PEDIR",IF(AND($K97&lt;&gt;"",$K97&gt;$C$5),"EXCESO","OK"))))</f>
        <v/>
      </c>
    </row>
    <row r="98" customFormat="false" ht="15" hidden="false" customHeight="false" outlineLevel="0" collapsed="false">
      <c r="A98" s="26"/>
      <c r="B98" s="26"/>
      <c r="C98" s="26"/>
      <c r="D98" s="27"/>
      <c r="E98" s="27"/>
      <c r="F98" s="27"/>
      <c r="G98" s="27"/>
      <c r="H98" s="28"/>
      <c r="I98" s="29"/>
      <c r="J98" s="30" t="str">
        <f aca="false">IF(OR($A98="",$E98="",$F98=""),"",ROUNDUP($E98/7*$F98,0)+IF($G98="",0,$G98))</f>
        <v/>
      </c>
      <c r="K98" s="31" t="str">
        <f aca="false">IF(OR($A98="",$D98="",$E98="",$E98=0),"",$D98/$E98)</f>
        <v/>
      </c>
      <c r="L98" s="32" t="str">
        <f aca="false">IF($O98="","",IF($O98="SIN","⛔ Sin stock",IF($O98="PEDIR","🔴 Pedir ya",IF($O98="EXCESO","🟣 Exceso","🟢 Sano"))))</f>
        <v/>
      </c>
      <c r="M98" s="30" t="str">
        <f aca="false">IF(OR($O98="SIN",$O98="PEDIR"),IF($J98="","",MAX(0,ROUNDUP(2*$J98-IF($D98="",0,$D98),0))),"")</f>
        <v/>
      </c>
      <c r="N98" s="33" t="str">
        <f aca="false">IF(OR($A98="",$D98="",$H98=""),"",$D98*$H98)</f>
        <v/>
      </c>
      <c r="O98" s="0" t="str">
        <f aca="false">IF(OR($A98="",$D98=""),"",IF($D98=0,"SIN",IF(AND($J98&lt;&gt;"",$D98&lt;=$J98),"PEDIR",IF(AND($K98&lt;&gt;"",$K98&gt;$C$5),"EXCESO","OK"))))</f>
        <v/>
      </c>
    </row>
    <row r="99" customFormat="false" ht="15" hidden="false" customHeight="false" outlineLevel="0" collapsed="false">
      <c r="A99" s="26"/>
      <c r="B99" s="26"/>
      <c r="C99" s="26"/>
      <c r="D99" s="27"/>
      <c r="E99" s="27"/>
      <c r="F99" s="27"/>
      <c r="G99" s="27"/>
      <c r="H99" s="28"/>
      <c r="I99" s="29"/>
      <c r="J99" s="30" t="str">
        <f aca="false">IF(OR($A99="",$E99="",$F99=""),"",ROUNDUP($E99/7*$F99,0)+IF($G99="",0,$G99))</f>
        <v/>
      </c>
      <c r="K99" s="31" t="str">
        <f aca="false">IF(OR($A99="",$D99="",$E99="",$E99=0),"",$D99/$E99)</f>
        <v/>
      </c>
      <c r="L99" s="32" t="str">
        <f aca="false">IF($O99="","",IF($O99="SIN","⛔ Sin stock",IF($O99="PEDIR","🔴 Pedir ya",IF($O99="EXCESO","🟣 Exceso","🟢 Sano"))))</f>
        <v/>
      </c>
      <c r="M99" s="30" t="str">
        <f aca="false">IF(OR($O99="SIN",$O99="PEDIR"),IF($J99="","",MAX(0,ROUNDUP(2*$J99-IF($D99="",0,$D99),0))),"")</f>
        <v/>
      </c>
      <c r="N99" s="33" t="str">
        <f aca="false">IF(OR($A99="",$D99="",$H99=""),"",$D99*$H99)</f>
        <v/>
      </c>
      <c r="O99" s="0" t="str">
        <f aca="false">IF(OR($A99="",$D99=""),"",IF($D99=0,"SIN",IF(AND($J99&lt;&gt;"",$D99&lt;=$J99),"PEDIR",IF(AND($K99&lt;&gt;"",$K99&gt;$C$5),"EXCESO","OK"))))</f>
        <v/>
      </c>
    </row>
    <row r="100" customFormat="false" ht="15" hidden="false" customHeight="false" outlineLevel="0" collapsed="false">
      <c r="A100" s="26"/>
      <c r="B100" s="26"/>
      <c r="C100" s="26"/>
      <c r="D100" s="27"/>
      <c r="E100" s="27"/>
      <c r="F100" s="27"/>
      <c r="G100" s="27"/>
      <c r="H100" s="28"/>
      <c r="I100" s="29"/>
      <c r="J100" s="30" t="str">
        <f aca="false">IF(OR($A100="",$E100="",$F100=""),"",ROUNDUP($E100/7*$F100,0)+IF($G100="",0,$G100))</f>
        <v/>
      </c>
      <c r="K100" s="31" t="str">
        <f aca="false">IF(OR($A100="",$D100="",$E100="",$E100=0),"",$D100/$E100)</f>
        <v/>
      </c>
      <c r="L100" s="32" t="str">
        <f aca="false">IF($O100="","",IF($O100="SIN","⛔ Sin stock",IF($O100="PEDIR","🔴 Pedir ya",IF($O100="EXCESO","🟣 Exceso","🟢 Sano"))))</f>
        <v/>
      </c>
      <c r="M100" s="30" t="str">
        <f aca="false">IF(OR($O100="SIN",$O100="PEDIR"),IF($J100="","",MAX(0,ROUNDUP(2*$J100-IF($D100="",0,$D100),0))),"")</f>
        <v/>
      </c>
      <c r="N100" s="33" t="str">
        <f aca="false">IF(OR($A100="",$D100="",$H100=""),"",$D100*$H100)</f>
        <v/>
      </c>
      <c r="O100" s="0" t="str">
        <f aca="false">IF(OR($A100="",$D100=""),"",IF($D100=0,"SIN",IF(AND($J100&lt;&gt;"",$D100&lt;=$J100),"PEDIR",IF(AND($K100&lt;&gt;"",$K100&gt;$C$5),"EXCESO","OK"))))</f>
        <v/>
      </c>
    </row>
    <row r="101" customFormat="false" ht="15" hidden="false" customHeight="false" outlineLevel="0" collapsed="false">
      <c r="A101" s="26"/>
      <c r="B101" s="26"/>
      <c r="C101" s="26"/>
      <c r="D101" s="27"/>
      <c r="E101" s="27"/>
      <c r="F101" s="27"/>
      <c r="G101" s="27"/>
      <c r="H101" s="28"/>
      <c r="I101" s="29"/>
      <c r="J101" s="30" t="str">
        <f aca="false">IF(OR($A101="",$E101="",$F101=""),"",ROUNDUP($E101/7*$F101,0)+IF($G101="",0,$G101))</f>
        <v/>
      </c>
      <c r="K101" s="31" t="str">
        <f aca="false">IF(OR($A101="",$D101="",$E101="",$E101=0),"",$D101/$E101)</f>
        <v/>
      </c>
      <c r="L101" s="32" t="str">
        <f aca="false">IF($O101="","",IF($O101="SIN","⛔ Sin stock",IF($O101="PEDIR","🔴 Pedir ya",IF($O101="EXCESO","🟣 Exceso","🟢 Sano"))))</f>
        <v/>
      </c>
      <c r="M101" s="30" t="str">
        <f aca="false">IF(OR($O101="SIN",$O101="PEDIR"),IF($J101="","",MAX(0,ROUNDUP(2*$J101-IF($D101="",0,$D101),0))),"")</f>
        <v/>
      </c>
      <c r="N101" s="33" t="str">
        <f aca="false">IF(OR($A101="",$D101="",$H101=""),"",$D101*$H101)</f>
        <v/>
      </c>
      <c r="O101" s="0" t="str">
        <f aca="false">IF(OR($A101="",$D101=""),"",IF($D101=0,"SIN",IF(AND($J101&lt;&gt;"",$D101&lt;=$J101),"PEDIR",IF(AND($K101&lt;&gt;"",$K101&gt;$C$5),"EXCESO","OK"))))</f>
        <v/>
      </c>
    </row>
    <row r="102" customFormat="false" ht="15" hidden="false" customHeight="false" outlineLevel="0" collapsed="false">
      <c r="A102" s="26"/>
      <c r="B102" s="26"/>
      <c r="C102" s="26"/>
      <c r="D102" s="27"/>
      <c r="E102" s="27"/>
      <c r="F102" s="27"/>
      <c r="G102" s="27"/>
      <c r="H102" s="28"/>
      <c r="I102" s="29"/>
      <c r="J102" s="30" t="str">
        <f aca="false">IF(OR($A102="",$E102="",$F102=""),"",ROUNDUP($E102/7*$F102,0)+IF($G102="",0,$G102))</f>
        <v/>
      </c>
      <c r="K102" s="31" t="str">
        <f aca="false">IF(OR($A102="",$D102="",$E102="",$E102=0),"",$D102/$E102)</f>
        <v/>
      </c>
      <c r="L102" s="32" t="str">
        <f aca="false">IF($O102="","",IF($O102="SIN","⛔ Sin stock",IF($O102="PEDIR","🔴 Pedir ya",IF($O102="EXCESO","🟣 Exceso","🟢 Sano"))))</f>
        <v/>
      </c>
      <c r="M102" s="30" t="str">
        <f aca="false">IF(OR($O102="SIN",$O102="PEDIR"),IF($J102="","",MAX(0,ROUNDUP(2*$J102-IF($D102="",0,$D102),0))),"")</f>
        <v/>
      </c>
      <c r="N102" s="33" t="str">
        <f aca="false">IF(OR($A102="",$D102="",$H102=""),"",$D102*$H102)</f>
        <v/>
      </c>
      <c r="O102" s="0" t="str">
        <f aca="false">IF(OR($A102="",$D102=""),"",IF($D102=0,"SIN",IF(AND($J102&lt;&gt;"",$D102&lt;=$J102),"PEDIR",IF(AND($K102&lt;&gt;"",$K102&gt;$C$5),"EXCESO","OK"))))</f>
        <v/>
      </c>
    </row>
    <row r="103" customFormat="false" ht="15" hidden="false" customHeight="false" outlineLevel="0" collapsed="false">
      <c r="A103" s="26"/>
      <c r="B103" s="26"/>
      <c r="C103" s="26"/>
      <c r="D103" s="27"/>
      <c r="E103" s="27"/>
      <c r="F103" s="27"/>
      <c r="G103" s="27"/>
      <c r="H103" s="28"/>
      <c r="I103" s="29"/>
      <c r="J103" s="30" t="str">
        <f aca="false">IF(OR($A103="",$E103="",$F103=""),"",ROUNDUP($E103/7*$F103,0)+IF($G103="",0,$G103))</f>
        <v/>
      </c>
      <c r="K103" s="31" t="str">
        <f aca="false">IF(OR($A103="",$D103="",$E103="",$E103=0),"",$D103/$E103)</f>
        <v/>
      </c>
      <c r="L103" s="32" t="str">
        <f aca="false">IF($O103="","",IF($O103="SIN","⛔ Sin stock",IF($O103="PEDIR","🔴 Pedir ya",IF($O103="EXCESO","🟣 Exceso","🟢 Sano"))))</f>
        <v/>
      </c>
      <c r="M103" s="30" t="str">
        <f aca="false">IF(OR($O103="SIN",$O103="PEDIR"),IF($J103="","",MAX(0,ROUNDUP(2*$J103-IF($D103="",0,$D103),0))),"")</f>
        <v/>
      </c>
      <c r="N103" s="33" t="str">
        <f aca="false">IF(OR($A103="",$D103="",$H103=""),"",$D103*$H103)</f>
        <v/>
      </c>
      <c r="O103" s="0" t="str">
        <f aca="false">IF(OR($A103="",$D103=""),"",IF($D103=0,"SIN",IF(AND($J103&lt;&gt;"",$D103&lt;=$J103),"PEDIR",IF(AND($K103&lt;&gt;"",$K103&gt;$C$5),"EXCESO","OK"))))</f>
        <v/>
      </c>
    </row>
    <row r="104" customFormat="false" ht="15" hidden="false" customHeight="false" outlineLevel="0" collapsed="false">
      <c r="A104" s="26"/>
      <c r="B104" s="26"/>
      <c r="C104" s="26"/>
      <c r="D104" s="27"/>
      <c r="E104" s="27"/>
      <c r="F104" s="27"/>
      <c r="G104" s="27"/>
      <c r="H104" s="28"/>
      <c r="I104" s="29"/>
      <c r="J104" s="30" t="str">
        <f aca="false">IF(OR($A104="",$E104="",$F104=""),"",ROUNDUP($E104/7*$F104,0)+IF($G104="",0,$G104))</f>
        <v/>
      </c>
      <c r="K104" s="31" t="str">
        <f aca="false">IF(OR($A104="",$D104="",$E104="",$E104=0),"",$D104/$E104)</f>
        <v/>
      </c>
      <c r="L104" s="32" t="str">
        <f aca="false">IF($O104="","",IF($O104="SIN","⛔ Sin stock",IF($O104="PEDIR","🔴 Pedir ya",IF($O104="EXCESO","🟣 Exceso","🟢 Sano"))))</f>
        <v/>
      </c>
      <c r="M104" s="30" t="str">
        <f aca="false">IF(OR($O104="SIN",$O104="PEDIR"),IF($J104="","",MAX(0,ROUNDUP(2*$J104-IF($D104="",0,$D104),0))),"")</f>
        <v/>
      </c>
      <c r="N104" s="33" t="str">
        <f aca="false">IF(OR($A104="",$D104="",$H104=""),"",$D104*$H104)</f>
        <v/>
      </c>
      <c r="O104" s="0" t="str">
        <f aca="false">IF(OR($A104="",$D104=""),"",IF($D104=0,"SIN",IF(AND($J104&lt;&gt;"",$D104&lt;=$J104),"PEDIR",IF(AND($K104&lt;&gt;"",$K104&gt;$C$5),"EXCESO","OK"))))</f>
        <v/>
      </c>
    </row>
    <row r="105" customFormat="false" ht="15" hidden="false" customHeight="false" outlineLevel="0" collapsed="false">
      <c r="A105" s="26"/>
      <c r="B105" s="26"/>
      <c r="C105" s="26"/>
      <c r="D105" s="27"/>
      <c r="E105" s="27"/>
      <c r="F105" s="27"/>
      <c r="G105" s="27"/>
      <c r="H105" s="28"/>
      <c r="I105" s="29"/>
      <c r="J105" s="30" t="str">
        <f aca="false">IF(OR($A105="",$E105="",$F105=""),"",ROUNDUP($E105/7*$F105,0)+IF($G105="",0,$G105))</f>
        <v/>
      </c>
      <c r="K105" s="31" t="str">
        <f aca="false">IF(OR($A105="",$D105="",$E105="",$E105=0),"",$D105/$E105)</f>
        <v/>
      </c>
      <c r="L105" s="32" t="str">
        <f aca="false">IF($O105="","",IF($O105="SIN","⛔ Sin stock",IF($O105="PEDIR","🔴 Pedir ya",IF($O105="EXCESO","🟣 Exceso","🟢 Sano"))))</f>
        <v/>
      </c>
      <c r="M105" s="30" t="str">
        <f aca="false">IF(OR($O105="SIN",$O105="PEDIR"),IF($J105="","",MAX(0,ROUNDUP(2*$J105-IF($D105="",0,$D105),0))),"")</f>
        <v/>
      </c>
      <c r="N105" s="33" t="str">
        <f aca="false">IF(OR($A105="",$D105="",$H105=""),"",$D105*$H105)</f>
        <v/>
      </c>
      <c r="O105" s="0" t="str">
        <f aca="false">IF(OR($A105="",$D105=""),"",IF($D105=0,"SIN",IF(AND($J105&lt;&gt;"",$D105&lt;=$J105),"PEDIR",IF(AND($K105&lt;&gt;"",$K105&gt;$C$5),"EXCESO","OK"))))</f>
        <v/>
      </c>
    </row>
    <row r="106" customFormat="false" ht="15" hidden="false" customHeight="false" outlineLevel="0" collapsed="false">
      <c r="A106" s="26"/>
      <c r="B106" s="26"/>
      <c r="C106" s="26"/>
      <c r="D106" s="27"/>
      <c r="E106" s="27"/>
      <c r="F106" s="27"/>
      <c r="G106" s="27"/>
      <c r="H106" s="28"/>
      <c r="I106" s="29"/>
      <c r="J106" s="30" t="str">
        <f aca="false">IF(OR($A106="",$E106="",$F106=""),"",ROUNDUP($E106/7*$F106,0)+IF($G106="",0,$G106))</f>
        <v/>
      </c>
      <c r="K106" s="31" t="str">
        <f aca="false">IF(OR($A106="",$D106="",$E106="",$E106=0),"",$D106/$E106)</f>
        <v/>
      </c>
      <c r="L106" s="32" t="str">
        <f aca="false">IF($O106="","",IF($O106="SIN","⛔ Sin stock",IF($O106="PEDIR","🔴 Pedir ya",IF($O106="EXCESO","🟣 Exceso","🟢 Sano"))))</f>
        <v/>
      </c>
      <c r="M106" s="30" t="str">
        <f aca="false">IF(OR($O106="SIN",$O106="PEDIR"),IF($J106="","",MAX(0,ROUNDUP(2*$J106-IF($D106="",0,$D106),0))),"")</f>
        <v/>
      </c>
      <c r="N106" s="33" t="str">
        <f aca="false">IF(OR($A106="",$D106="",$H106=""),"",$D106*$H106)</f>
        <v/>
      </c>
      <c r="O106" s="0" t="str">
        <f aca="false">IF(OR($A106="",$D106=""),"",IF($D106=0,"SIN",IF(AND($J106&lt;&gt;"",$D106&lt;=$J106),"PEDIR",IF(AND($K106&lt;&gt;"",$K106&gt;$C$5),"EXCESO","OK"))))</f>
        <v/>
      </c>
    </row>
    <row r="107" customFormat="false" ht="15" hidden="false" customHeight="false" outlineLevel="0" collapsed="false">
      <c r="A107" s="26"/>
      <c r="B107" s="26"/>
      <c r="C107" s="26"/>
      <c r="D107" s="27"/>
      <c r="E107" s="27"/>
      <c r="F107" s="27"/>
      <c r="G107" s="27"/>
      <c r="H107" s="28"/>
      <c r="I107" s="29"/>
      <c r="J107" s="30" t="str">
        <f aca="false">IF(OR($A107="",$E107="",$F107=""),"",ROUNDUP($E107/7*$F107,0)+IF($G107="",0,$G107))</f>
        <v/>
      </c>
      <c r="K107" s="31" t="str">
        <f aca="false">IF(OR($A107="",$D107="",$E107="",$E107=0),"",$D107/$E107)</f>
        <v/>
      </c>
      <c r="L107" s="32" t="str">
        <f aca="false">IF($O107="","",IF($O107="SIN","⛔ Sin stock",IF($O107="PEDIR","🔴 Pedir ya",IF($O107="EXCESO","🟣 Exceso","🟢 Sano"))))</f>
        <v/>
      </c>
      <c r="M107" s="30" t="str">
        <f aca="false">IF(OR($O107="SIN",$O107="PEDIR"),IF($J107="","",MAX(0,ROUNDUP(2*$J107-IF($D107="",0,$D107),0))),"")</f>
        <v/>
      </c>
      <c r="N107" s="33" t="str">
        <f aca="false">IF(OR($A107="",$D107="",$H107=""),"",$D107*$H107)</f>
        <v/>
      </c>
      <c r="O107" s="0" t="str">
        <f aca="false">IF(OR($A107="",$D107=""),"",IF($D107=0,"SIN",IF(AND($J107&lt;&gt;"",$D107&lt;=$J107),"PEDIR",IF(AND($K107&lt;&gt;"",$K107&gt;$C$5),"EXCESO","OK"))))</f>
        <v/>
      </c>
    </row>
    <row r="108" customFormat="false" ht="15" hidden="false" customHeight="false" outlineLevel="0" collapsed="false">
      <c r="A108" s="26"/>
      <c r="B108" s="26"/>
      <c r="C108" s="26"/>
      <c r="D108" s="27"/>
      <c r="E108" s="27"/>
      <c r="F108" s="27"/>
      <c r="G108" s="27"/>
      <c r="H108" s="28"/>
      <c r="I108" s="29"/>
      <c r="J108" s="30" t="str">
        <f aca="false">IF(OR($A108="",$E108="",$F108=""),"",ROUNDUP($E108/7*$F108,0)+IF($G108="",0,$G108))</f>
        <v/>
      </c>
      <c r="K108" s="31" t="str">
        <f aca="false">IF(OR($A108="",$D108="",$E108="",$E108=0),"",$D108/$E108)</f>
        <v/>
      </c>
      <c r="L108" s="32" t="str">
        <f aca="false">IF($O108="","",IF($O108="SIN","⛔ Sin stock",IF($O108="PEDIR","🔴 Pedir ya",IF($O108="EXCESO","🟣 Exceso","🟢 Sano"))))</f>
        <v/>
      </c>
      <c r="M108" s="30" t="str">
        <f aca="false">IF(OR($O108="SIN",$O108="PEDIR"),IF($J108="","",MAX(0,ROUNDUP(2*$J108-IF($D108="",0,$D108),0))),"")</f>
        <v/>
      </c>
      <c r="N108" s="33" t="str">
        <f aca="false">IF(OR($A108="",$D108="",$H108=""),"",$D108*$H108)</f>
        <v/>
      </c>
      <c r="O108" s="0" t="str">
        <f aca="false">IF(OR($A108="",$D108=""),"",IF($D108=0,"SIN",IF(AND($J108&lt;&gt;"",$D108&lt;=$J108),"PEDIR",IF(AND($K108&lt;&gt;"",$K108&gt;$C$5),"EXCESO","OK"))))</f>
        <v/>
      </c>
    </row>
    <row r="109" customFormat="false" ht="15" hidden="false" customHeight="false" outlineLevel="0" collapsed="false">
      <c r="A109" s="26"/>
      <c r="B109" s="26"/>
      <c r="C109" s="26"/>
      <c r="D109" s="27"/>
      <c r="E109" s="27"/>
      <c r="F109" s="27"/>
      <c r="G109" s="27"/>
      <c r="H109" s="28"/>
      <c r="I109" s="29"/>
      <c r="J109" s="30" t="str">
        <f aca="false">IF(OR($A109="",$E109="",$F109=""),"",ROUNDUP($E109/7*$F109,0)+IF($G109="",0,$G109))</f>
        <v/>
      </c>
      <c r="K109" s="31" t="str">
        <f aca="false">IF(OR($A109="",$D109="",$E109="",$E109=0),"",$D109/$E109)</f>
        <v/>
      </c>
      <c r="L109" s="32" t="str">
        <f aca="false">IF($O109="","",IF($O109="SIN","⛔ Sin stock",IF($O109="PEDIR","🔴 Pedir ya",IF($O109="EXCESO","🟣 Exceso","🟢 Sano"))))</f>
        <v/>
      </c>
      <c r="M109" s="30" t="str">
        <f aca="false">IF(OR($O109="SIN",$O109="PEDIR"),IF($J109="","",MAX(0,ROUNDUP(2*$J109-IF($D109="",0,$D109),0))),"")</f>
        <v/>
      </c>
      <c r="N109" s="33" t="str">
        <f aca="false">IF(OR($A109="",$D109="",$H109=""),"",$D109*$H109)</f>
        <v/>
      </c>
      <c r="O109" s="0" t="str">
        <f aca="false">IF(OR($A109="",$D109=""),"",IF($D109=0,"SIN",IF(AND($J109&lt;&gt;"",$D109&lt;=$J109),"PEDIR",IF(AND($K109&lt;&gt;"",$K109&gt;$C$5),"EXCESO","OK"))))</f>
        <v/>
      </c>
    </row>
    <row r="110" customFormat="false" ht="15" hidden="false" customHeight="false" outlineLevel="0" collapsed="false">
      <c r="A110" s="26"/>
      <c r="B110" s="26"/>
      <c r="C110" s="26"/>
      <c r="D110" s="27"/>
      <c r="E110" s="27"/>
      <c r="F110" s="27"/>
      <c r="G110" s="27"/>
      <c r="H110" s="28"/>
      <c r="I110" s="29"/>
      <c r="J110" s="30" t="str">
        <f aca="false">IF(OR($A110="",$E110="",$F110=""),"",ROUNDUP($E110/7*$F110,0)+IF($G110="",0,$G110))</f>
        <v/>
      </c>
      <c r="K110" s="31" t="str">
        <f aca="false">IF(OR($A110="",$D110="",$E110="",$E110=0),"",$D110/$E110)</f>
        <v/>
      </c>
      <c r="L110" s="32" t="str">
        <f aca="false">IF($O110="","",IF($O110="SIN","⛔ Sin stock",IF($O110="PEDIR","🔴 Pedir ya",IF($O110="EXCESO","🟣 Exceso","🟢 Sano"))))</f>
        <v/>
      </c>
      <c r="M110" s="30" t="str">
        <f aca="false">IF(OR($O110="SIN",$O110="PEDIR"),IF($J110="","",MAX(0,ROUNDUP(2*$J110-IF($D110="",0,$D110),0))),"")</f>
        <v/>
      </c>
      <c r="N110" s="33" t="str">
        <f aca="false">IF(OR($A110="",$D110="",$H110=""),"",$D110*$H110)</f>
        <v/>
      </c>
      <c r="O110" s="0" t="str">
        <f aca="false">IF(OR($A110="",$D110=""),"",IF($D110=0,"SIN",IF(AND($J110&lt;&gt;"",$D110&lt;=$J110),"PEDIR",IF(AND($K110&lt;&gt;"",$K110&gt;$C$5),"EXCESO","OK"))))</f>
        <v/>
      </c>
    </row>
    <row r="111" customFormat="false" ht="15" hidden="false" customHeight="false" outlineLevel="0" collapsed="false">
      <c r="A111" s="26"/>
      <c r="B111" s="26"/>
      <c r="C111" s="26"/>
      <c r="D111" s="27"/>
      <c r="E111" s="27"/>
      <c r="F111" s="27"/>
      <c r="G111" s="27"/>
      <c r="H111" s="28"/>
      <c r="I111" s="29"/>
      <c r="J111" s="30" t="str">
        <f aca="false">IF(OR($A111="",$E111="",$F111=""),"",ROUNDUP($E111/7*$F111,0)+IF($G111="",0,$G111))</f>
        <v/>
      </c>
      <c r="K111" s="31" t="str">
        <f aca="false">IF(OR($A111="",$D111="",$E111="",$E111=0),"",$D111/$E111)</f>
        <v/>
      </c>
      <c r="L111" s="32" t="str">
        <f aca="false">IF($O111="","",IF($O111="SIN","⛔ Sin stock",IF($O111="PEDIR","🔴 Pedir ya",IF($O111="EXCESO","🟣 Exceso","🟢 Sano"))))</f>
        <v/>
      </c>
      <c r="M111" s="30" t="str">
        <f aca="false">IF(OR($O111="SIN",$O111="PEDIR"),IF($J111="","",MAX(0,ROUNDUP(2*$J111-IF($D111="",0,$D111),0))),"")</f>
        <v/>
      </c>
      <c r="N111" s="33" t="str">
        <f aca="false">IF(OR($A111="",$D111="",$H111=""),"",$D111*$H111)</f>
        <v/>
      </c>
      <c r="O111" s="0" t="str">
        <f aca="false">IF(OR($A111="",$D111=""),"",IF($D111=0,"SIN",IF(AND($J111&lt;&gt;"",$D111&lt;=$J111),"PEDIR",IF(AND($K111&lt;&gt;"",$K111&gt;$C$5),"EXCESO","OK"))))</f>
        <v/>
      </c>
    </row>
    <row r="112" customFormat="false" ht="15" hidden="false" customHeight="false" outlineLevel="0" collapsed="false">
      <c r="A112" s="26"/>
      <c r="B112" s="26"/>
      <c r="C112" s="26"/>
      <c r="D112" s="27"/>
      <c r="E112" s="27"/>
      <c r="F112" s="27"/>
      <c r="G112" s="27"/>
      <c r="H112" s="28"/>
      <c r="I112" s="29"/>
      <c r="J112" s="30" t="str">
        <f aca="false">IF(OR($A112="",$E112="",$F112=""),"",ROUNDUP($E112/7*$F112,0)+IF($G112="",0,$G112))</f>
        <v/>
      </c>
      <c r="K112" s="31" t="str">
        <f aca="false">IF(OR($A112="",$D112="",$E112="",$E112=0),"",$D112/$E112)</f>
        <v/>
      </c>
      <c r="L112" s="32" t="str">
        <f aca="false">IF($O112="","",IF($O112="SIN","⛔ Sin stock",IF($O112="PEDIR","🔴 Pedir ya",IF($O112="EXCESO","🟣 Exceso","🟢 Sano"))))</f>
        <v/>
      </c>
      <c r="M112" s="30" t="str">
        <f aca="false">IF(OR($O112="SIN",$O112="PEDIR"),IF($J112="","",MAX(0,ROUNDUP(2*$J112-IF($D112="",0,$D112),0))),"")</f>
        <v/>
      </c>
      <c r="N112" s="33" t="str">
        <f aca="false">IF(OR($A112="",$D112="",$H112=""),"",$D112*$H112)</f>
        <v/>
      </c>
      <c r="O112" s="0" t="str">
        <f aca="false">IF(OR($A112="",$D112=""),"",IF($D112=0,"SIN",IF(AND($J112&lt;&gt;"",$D112&lt;=$J112),"PEDIR",IF(AND($K112&lt;&gt;"",$K112&gt;$C$5),"EXCESO","OK"))))</f>
        <v/>
      </c>
    </row>
    <row r="113" customFormat="false" ht="15" hidden="false" customHeight="false" outlineLevel="0" collapsed="false">
      <c r="A113" s="26"/>
      <c r="B113" s="26"/>
      <c r="C113" s="26"/>
      <c r="D113" s="27"/>
      <c r="E113" s="27"/>
      <c r="F113" s="27"/>
      <c r="G113" s="27"/>
      <c r="H113" s="28"/>
      <c r="I113" s="29"/>
      <c r="J113" s="30" t="str">
        <f aca="false">IF(OR($A113="",$E113="",$F113=""),"",ROUNDUP($E113/7*$F113,0)+IF($G113="",0,$G113))</f>
        <v/>
      </c>
      <c r="K113" s="31" t="str">
        <f aca="false">IF(OR($A113="",$D113="",$E113="",$E113=0),"",$D113/$E113)</f>
        <v/>
      </c>
      <c r="L113" s="32" t="str">
        <f aca="false">IF($O113="","",IF($O113="SIN","⛔ Sin stock",IF($O113="PEDIR","🔴 Pedir ya",IF($O113="EXCESO","🟣 Exceso","🟢 Sano"))))</f>
        <v/>
      </c>
      <c r="M113" s="30" t="str">
        <f aca="false">IF(OR($O113="SIN",$O113="PEDIR"),IF($J113="","",MAX(0,ROUNDUP(2*$J113-IF($D113="",0,$D113),0))),"")</f>
        <v/>
      </c>
      <c r="N113" s="33" t="str">
        <f aca="false">IF(OR($A113="",$D113="",$H113=""),"",$D113*$H113)</f>
        <v/>
      </c>
      <c r="O113" s="0" t="str">
        <f aca="false">IF(OR($A113="",$D113=""),"",IF($D113=0,"SIN",IF(AND($J113&lt;&gt;"",$D113&lt;=$J113),"PEDIR",IF(AND($K113&lt;&gt;"",$K113&gt;$C$5),"EXCESO","OK"))))</f>
        <v/>
      </c>
    </row>
    <row r="114" customFormat="false" ht="15" hidden="false" customHeight="false" outlineLevel="0" collapsed="false">
      <c r="A114" s="26"/>
      <c r="B114" s="26"/>
      <c r="C114" s="26"/>
      <c r="D114" s="27"/>
      <c r="E114" s="27"/>
      <c r="F114" s="27"/>
      <c r="G114" s="27"/>
      <c r="H114" s="28"/>
      <c r="I114" s="29"/>
      <c r="J114" s="30" t="str">
        <f aca="false">IF(OR($A114="",$E114="",$F114=""),"",ROUNDUP($E114/7*$F114,0)+IF($G114="",0,$G114))</f>
        <v/>
      </c>
      <c r="K114" s="31" t="str">
        <f aca="false">IF(OR($A114="",$D114="",$E114="",$E114=0),"",$D114/$E114)</f>
        <v/>
      </c>
      <c r="L114" s="32" t="str">
        <f aca="false">IF($O114="","",IF($O114="SIN","⛔ Sin stock",IF($O114="PEDIR","🔴 Pedir ya",IF($O114="EXCESO","🟣 Exceso","🟢 Sano"))))</f>
        <v/>
      </c>
      <c r="M114" s="30" t="str">
        <f aca="false">IF(OR($O114="SIN",$O114="PEDIR"),IF($J114="","",MAX(0,ROUNDUP(2*$J114-IF($D114="",0,$D114),0))),"")</f>
        <v/>
      </c>
      <c r="N114" s="33" t="str">
        <f aca="false">IF(OR($A114="",$D114="",$H114=""),"",$D114*$H114)</f>
        <v/>
      </c>
      <c r="O114" s="0" t="str">
        <f aca="false">IF(OR($A114="",$D114=""),"",IF($D114=0,"SIN",IF(AND($J114&lt;&gt;"",$D114&lt;=$J114),"PEDIR",IF(AND($K114&lt;&gt;"",$K114&gt;$C$5),"EXCESO","OK"))))</f>
        <v/>
      </c>
    </row>
    <row r="115" customFormat="false" ht="15" hidden="false" customHeight="false" outlineLevel="0" collapsed="false">
      <c r="A115" s="26"/>
      <c r="B115" s="26"/>
      <c r="C115" s="26"/>
      <c r="D115" s="27"/>
      <c r="E115" s="27"/>
      <c r="F115" s="27"/>
      <c r="G115" s="27"/>
      <c r="H115" s="28"/>
      <c r="I115" s="29"/>
      <c r="J115" s="30" t="str">
        <f aca="false">IF(OR($A115="",$E115="",$F115=""),"",ROUNDUP($E115/7*$F115,0)+IF($G115="",0,$G115))</f>
        <v/>
      </c>
      <c r="K115" s="31" t="str">
        <f aca="false">IF(OR($A115="",$D115="",$E115="",$E115=0),"",$D115/$E115)</f>
        <v/>
      </c>
      <c r="L115" s="32" t="str">
        <f aca="false">IF($O115="","",IF($O115="SIN","⛔ Sin stock",IF($O115="PEDIR","🔴 Pedir ya",IF($O115="EXCESO","🟣 Exceso","🟢 Sano"))))</f>
        <v/>
      </c>
      <c r="M115" s="30" t="str">
        <f aca="false">IF(OR($O115="SIN",$O115="PEDIR"),IF($J115="","",MAX(0,ROUNDUP(2*$J115-IF($D115="",0,$D115),0))),"")</f>
        <v/>
      </c>
      <c r="N115" s="33" t="str">
        <f aca="false">IF(OR($A115="",$D115="",$H115=""),"",$D115*$H115)</f>
        <v/>
      </c>
      <c r="O115" s="0" t="str">
        <f aca="false">IF(OR($A115="",$D115=""),"",IF($D115=0,"SIN",IF(AND($J115&lt;&gt;"",$D115&lt;=$J115),"PEDIR",IF(AND($K115&lt;&gt;"",$K115&gt;$C$5),"EXCESO","OK"))))</f>
        <v/>
      </c>
    </row>
  </sheetData>
  <autoFilter ref="A15:N115"/>
  <mergeCells count="11">
    <mergeCell ref="A1:N1"/>
    <mergeCell ref="A2:N2"/>
    <mergeCell ref="A5:B5"/>
    <mergeCell ref="E7:F7"/>
    <mergeCell ref="G7:H7"/>
    <mergeCell ref="I7:K7"/>
    <mergeCell ref="L7:N7"/>
    <mergeCell ref="E8:F9"/>
    <mergeCell ref="G8:H9"/>
    <mergeCell ref="I8:K9"/>
    <mergeCell ref="L8:N9"/>
  </mergeCells>
  <conditionalFormatting sqref="L16:L115">
    <cfRule type="expression" priority="2" aboveAverage="0" equalAverage="0" bottom="0" percent="0" rank="0" text="" dxfId="12">
      <formula>$O16="SIN"</formula>
    </cfRule>
    <cfRule type="expression" priority="3" aboveAverage="0" equalAverage="0" bottom="0" percent="0" rank="0" text="" dxfId="13">
      <formula>$O16="PEDIR"</formula>
    </cfRule>
    <cfRule type="expression" priority="4" aboveAverage="0" equalAverage="0" bottom="0" percent="0" rank="0" text="" dxfId="14">
      <formula>$O16="EXCESO"</formula>
    </cfRule>
    <cfRule type="expression" priority="5" aboveAverage="0" equalAverage="0" bottom="0" percent="0" rank="0" text="" dxfId="15">
      <formula>$O16="OK"</formula>
    </cfRule>
  </conditionalFormatting>
  <dataValidations count="1">
    <dataValidation allowBlank="true" error="Escribe solo el número, sin símbolos." errorStyle="warning" errorTitle="Número" operator="greaterThanOrEqual" showDropDown="false" showErrorMessage="true" showInputMessage="false" sqref="C5 D16:H115" type="decimal">
      <formula1>0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B7280"/>
    <pageSetUpPr fitToPage="false"/>
  </sheetPr>
  <dimension ref="A1:E4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2.5"/>
    <col collapsed="false" customWidth="true" hidden="false" outlineLevel="0" max="2" min="2" style="0" width="13"/>
    <col collapsed="false" customWidth="true" hidden="false" outlineLevel="0" max="3" min="3" style="0" width="60"/>
    <col collapsed="false" customWidth="true" hidden="false" outlineLevel="0" max="4" min="4" style="0" width="40"/>
    <col collapsed="false" customWidth="true" hidden="false" outlineLevel="0" max="5" min="5" style="0" width="3"/>
  </cols>
  <sheetData>
    <row r="1" customFormat="false" ht="25.5" hidden="false" customHeight="true" outlineLevel="0" collapsed="false">
      <c r="A1" s="15" t="s">
        <v>84</v>
      </c>
      <c r="B1" s="15"/>
      <c r="C1" s="15"/>
      <c r="D1" s="15"/>
      <c r="E1" s="15"/>
    </row>
    <row r="2" customFormat="false" ht="15" hidden="false" customHeight="false" outlineLevel="0" collapsed="false">
      <c r="B2" s="34" t="s">
        <v>85</v>
      </c>
      <c r="C2" s="34"/>
      <c r="D2" s="34"/>
    </row>
    <row r="4" customFormat="false" ht="15" hidden="false" customHeight="false" outlineLevel="0" collapsed="false">
      <c r="B4" s="35" t="s">
        <v>86</v>
      </c>
      <c r="C4" s="35" t="s">
        <v>87</v>
      </c>
      <c r="D4" s="35" t="s">
        <v>88</v>
      </c>
    </row>
    <row r="5" customFormat="false" ht="35.05" hidden="false" customHeight="false" outlineLevel="0" collapsed="false">
      <c r="B5" s="36" t="n">
        <v>46242</v>
      </c>
      <c r="C5" s="37" t="s">
        <v>89</v>
      </c>
      <c r="D5" s="37" t="s">
        <v>90</v>
      </c>
    </row>
    <row r="6" customFormat="false" ht="15" hidden="false" customHeight="false" outlineLevel="0" collapsed="false">
      <c r="B6" s="36"/>
      <c r="C6" s="37"/>
      <c r="D6" s="37"/>
    </row>
    <row r="7" customFormat="false" ht="15" hidden="false" customHeight="false" outlineLevel="0" collapsed="false">
      <c r="B7" s="36"/>
      <c r="C7" s="37"/>
      <c r="D7" s="37"/>
    </row>
    <row r="8" customFormat="false" ht="15" hidden="false" customHeight="false" outlineLevel="0" collapsed="false">
      <c r="B8" s="36"/>
      <c r="C8" s="37"/>
      <c r="D8" s="37"/>
    </row>
    <row r="9" customFormat="false" ht="15" hidden="false" customHeight="false" outlineLevel="0" collapsed="false">
      <c r="B9" s="36"/>
      <c r="C9" s="37"/>
      <c r="D9" s="37"/>
    </row>
    <row r="10" customFormat="false" ht="15" hidden="false" customHeight="false" outlineLevel="0" collapsed="false">
      <c r="B10" s="36"/>
      <c r="C10" s="37"/>
      <c r="D10" s="37"/>
    </row>
    <row r="11" customFormat="false" ht="15" hidden="false" customHeight="false" outlineLevel="0" collapsed="false">
      <c r="B11" s="36"/>
      <c r="C11" s="37"/>
      <c r="D11" s="37"/>
    </row>
    <row r="12" customFormat="false" ht="15" hidden="false" customHeight="false" outlineLevel="0" collapsed="false">
      <c r="B12" s="36"/>
      <c r="C12" s="37"/>
      <c r="D12" s="37"/>
    </row>
    <row r="13" customFormat="false" ht="15" hidden="false" customHeight="false" outlineLevel="0" collapsed="false">
      <c r="B13" s="36"/>
      <c r="C13" s="37"/>
      <c r="D13" s="37"/>
    </row>
    <row r="14" customFormat="false" ht="15" hidden="false" customHeight="false" outlineLevel="0" collapsed="false">
      <c r="B14" s="36"/>
      <c r="C14" s="37"/>
      <c r="D14" s="37"/>
    </row>
    <row r="15" customFormat="false" ht="15" hidden="false" customHeight="false" outlineLevel="0" collapsed="false">
      <c r="B15" s="36"/>
      <c r="C15" s="37"/>
      <c r="D15" s="37"/>
    </row>
    <row r="16" customFormat="false" ht="15" hidden="false" customHeight="false" outlineLevel="0" collapsed="false">
      <c r="B16" s="36"/>
      <c r="C16" s="37"/>
      <c r="D16" s="37"/>
    </row>
    <row r="17" customFormat="false" ht="15" hidden="false" customHeight="false" outlineLevel="0" collapsed="false">
      <c r="B17" s="36"/>
      <c r="C17" s="37"/>
      <c r="D17" s="37"/>
    </row>
    <row r="18" customFormat="false" ht="15" hidden="false" customHeight="false" outlineLevel="0" collapsed="false">
      <c r="B18" s="36"/>
      <c r="C18" s="37"/>
      <c r="D18" s="37"/>
    </row>
    <row r="19" customFormat="false" ht="15" hidden="false" customHeight="false" outlineLevel="0" collapsed="false">
      <c r="B19" s="36"/>
      <c r="C19" s="37"/>
      <c r="D19" s="37"/>
    </row>
    <row r="20" customFormat="false" ht="15" hidden="false" customHeight="false" outlineLevel="0" collapsed="false">
      <c r="B20" s="36"/>
      <c r="C20" s="37"/>
      <c r="D20" s="37"/>
    </row>
    <row r="21" customFormat="false" ht="15" hidden="false" customHeight="false" outlineLevel="0" collapsed="false">
      <c r="B21" s="36"/>
      <c r="C21" s="37"/>
      <c r="D21" s="37"/>
    </row>
    <row r="22" customFormat="false" ht="15" hidden="false" customHeight="false" outlineLevel="0" collapsed="false">
      <c r="B22" s="36"/>
      <c r="C22" s="37"/>
      <c r="D22" s="37"/>
    </row>
    <row r="23" customFormat="false" ht="15" hidden="false" customHeight="false" outlineLevel="0" collapsed="false">
      <c r="B23" s="36"/>
      <c r="C23" s="37"/>
      <c r="D23" s="37"/>
    </row>
    <row r="24" customFormat="false" ht="15" hidden="false" customHeight="false" outlineLevel="0" collapsed="false">
      <c r="B24" s="36"/>
      <c r="C24" s="37"/>
      <c r="D24" s="37"/>
    </row>
    <row r="25" customFormat="false" ht="15" hidden="false" customHeight="false" outlineLevel="0" collapsed="false">
      <c r="B25" s="36"/>
      <c r="C25" s="37"/>
      <c r="D25" s="37"/>
    </row>
    <row r="26" customFormat="false" ht="15" hidden="false" customHeight="false" outlineLevel="0" collapsed="false">
      <c r="B26" s="36"/>
      <c r="C26" s="37"/>
      <c r="D26" s="37"/>
    </row>
    <row r="27" customFormat="false" ht="15" hidden="false" customHeight="false" outlineLevel="0" collapsed="false">
      <c r="B27" s="36"/>
      <c r="C27" s="37"/>
      <c r="D27" s="37"/>
    </row>
    <row r="28" customFormat="false" ht="15" hidden="false" customHeight="false" outlineLevel="0" collapsed="false">
      <c r="B28" s="36"/>
      <c r="C28" s="37"/>
      <c r="D28" s="37"/>
    </row>
    <row r="29" customFormat="false" ht="15" hidden="false" customHeight="false" outlineLevel="0" collapsed="false">
      <c r="B29" s="36"/>
      <c r="C29" s="37"/>
      <c r="D29" s="37"/>
    </row>
    <row r="30" customFormat="false" ht="15" hidden="false" customHeight="false" outlineLevel="0" collapsed="false">
      <c r="B30" s="36"/>
      <c r="C30" s="37"/>
      <c r="D30" s="37"/>
    </row>
    <row r="31" customFormat="false" ht="15" hidden="false" customHeight="false" outlineLevel="0" collapsed="false">
      <c r="B31" s="36"/>
      <c r="C31" s="37"/>
      <c r="D31" s="37"/>
    </row>
    <row r="32" customFormat="false" ht="15" hidden="false" customHeight="false" outlineLevel="0" collapsed="false">
      <c r="B32" s="36"/>
      <c r="C32" s="37"/>
      <c r="D32" s="37"/>
    </row>
    <row r="33" customFormat="false" ht="15" hidden="false" customHeight="false" outlineLevel="0" collapsed="false">
      <c r="B33" s="36"/>
      <c r="C33" s="37"/>
      <c r="D33" s="37"/>
    </row>
    <row r="34" customFormat="false" ht="15" hidden="false" customHeight="false" outlineLevel="0" collapsed="false">
      <c r="B34" s="36"/>
      <c r="C34" s="37"/>
      <c r="D34" s="37"/>
    </row>
    <row r="35" customFormat="false" ht="15" hidden="false" customHeight="false" outlineLevel="0" collapsed="false">
      <c r="B35" s="36"/>
      <c r="C35" s="37"/>
      <c r="D35" s="37"/>
    </row>
    <row r="36" customFormat="false" ht="15" hidden="false" customHeight="false" outlineLevel="0" collapsed="false">
      <c r="B36" s="36"/>
      <c r="C36" s="37"/>
      <c r="D36" s="37"/>
    </row>
    <row r="37" customFormat="false" ht="15" hidden="false" customHeight="false" outlineLevel="0" collapsed="false">
      <c r="B37" s="36"/>
      <c r="C37" s="37"/>
      <c r="D37" s="37"/>
    </row>
    <row r="38" customFormat="false" ht="15" hidden="false" customHeight="false" outlineLevel="0" collapsed="false">
      <c r="B38" s="36"/>
      <c r="C38" s="37"/>
      <c r="D38" s="37"/>
    </row>
    <row r="39" customFormat="false" ht="15" hidden="false" customHeight="false" outlineLevel="0" collapsed="false">
      <c r="B39" s="36"/>
      <c r="C39" s="37"/>
      <c r="D39" s="37"/>
    </row>
    <row r="40" customFormat="false" ht="15" hidden="false" customHeight="false" outlineLevel="0" collapsed="false">
      <c r="B40" s="36"/>
      <c r="C40" s="37"/>
      <c r="D40" s="37"/>
    </row>
    <row r="41" customFormat="false" ht="15" hidden="false" customHeight="false" outlineLevel="0" collapsed="false">
      <c r="B41" s="36"/>
      <c r="C41" s="37"/>
      <c r="D41" s="37"/>
    </row>
    <row r="42" customFormat="false" ht="15" hidden="false" customHeight="false" outlineLevel="0" collapsed="false">
      <c r="B42" s="36"/>
      <c r="C42" s="37"/>
      <c r="D42" s="37"/>
    </row>
    <row r="43" customFormat="false" ht="15" hidden="false" customHeight="false" outlineLevel="0" collapsed="false">
      <c r="B43" s="36"/>
      <c r="C43" s="37"/>
      <c r="D43" s="37"/>
    </row>
    <row r="44" customFormat="false" ht="15" hidden="false" customHeight="false" outlineLevel="0" collapsed="false">
      <c r="B44" s="36"/>
      <c r="C44" s="37"/>
      <c r="D44" s="37"/>
    </row>
    <row r="47" customFormat="false" ht="15" hidden="false" customHeight="false" outlineLevel="0" collapsed="false">
      <c r="B47" s="38" t="s">
        <v>91</v>
      </c>
      <c r="C47" s="38"/>
      <c r="D47" s="38"/>
    </row>
  </sheetData>
  <mergeCells count="3">
    <mergeCell ref="A1:E1"/>
    <mergeCell ref="B2:D2"/>
    <mergeCell ref="B47:D4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2026-08-09T03:10:17Z</dcterms:created>
  <dc:creator>V.E.N.D.E. con IA</dc:creator>
  <dc:description/>
  <dc:language>en-US</dc:language>
  <cp:lastModifiedBy/>
  <dcterms:modified xsi:type="dcterms:W3CDTF">2026-08-09T03:10:18Z</dcterms:modified>
  <cp:revision>0</cp:revision>
  <dc:subject/>
  <dc:title>V.E.N.D.E. con IA — Control de Inventario v1.0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