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mpieza aquí" sheetId="1" state="visible" r:id="rId3"/>
    <sheet name="Precios y Márgenes" sheetId="2" state="visible" r:id="rId4"/>
    <sheet name="Descuentos" sheetId="3" state="visible" r:id="rId5"/>
    <sheet name="Notas" sheetId="4" state="visible" r:id="rId6"/>
  </sheets>
  <definedNames>
    <definedName function="false" hidden="true" localSheetId="1" name="_xlnm._FilterDatabase" vbProcedure="false">'Precios y Márgenes'!$A$11:$M$51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<sst xmlns="http://schemas.openxmlformats.org/spreadsheetml/2006/main" count="95" uniqueCount="92">
  <si>
    <t xml:space="preserve">V.E.N.D.E. con IA</t>
  </si>
  <si>
    <t xml:space="preserve">Calculadora de Precios y Márgenes</t>
  </si>
  <si>
    <t xml:space="preserve">Versión 1.0 · Agosto 2026</t>
  </si>
  <si>
    <t xml:space="preserve">¿Qué es esta herramienta?</t>
  </si>
  <si>
    <t xml:space="preserve">Te dice, producto por producto, cuánto ganas de verdad con cada venta — y a qué precio deberías vender para alcanzar el margen que quieres. Muchos negocios venden mucho y ganan poco porque sus precios se pusieron al tanteo, copiando a la competencia o hace años, cuando los costos eran otros. Aquí dejas de adivinar: capturas tus costos y la calculadora te muestra qué producto te deja dinero, cuál apenas sobrevive y cuál te hace perder en cada venta.</t>
  </si>
  <si>
    <t xml:space="preserve">Empieza en 3 pasos</t>
  </si>
  <si>
    <t xml:space="preserve">1.</t>
  </si>
  <si>
    <t xml:space="preserve">Ve a la hoja Precios y Márgenes y llena el recuadro naranja: tus gastos fijos del mes, cuántas unidades vendes al mes (en total) y el margen objetivo general de tu negocio.</t>
  </si>
  <si>
    <t xml:space="preserve">2.</t>
  </si>
  <si>
    <t xml:space="preserve">Borra los datos de ejemplo (solo las celdas crema de la tabla) y captura tus productos o servicios: materiales, mano de obra, otros costos directos y su precio actual.</t>
  </si>
  <si>
    <t xml:space="preserve">3.</t>
  </si>
  <si>
    <t xml:space="preserve">Lee el diagnóstico: verás el margen real de cada producto, el precio sugerido para llegar a tu objetivo y los contadores de arriba. Antes de dar un descuento, pasa por la hoja Descuentos.</t>
  </si>
  <si>
    <t xml:space="preserve">Tres conceptos en 60 segundos</t>
  </si>
  <si>
    <t xml:space="preserve">Costo directo</t>
  </si>
  <si>
    <t xml:space="preserve">Lo que te cuesta producir o entregar UNA unidad: materiales + mano de obra + otros (empaque, comisión, envío).</t>
  </si>
  <si>
    <t xml:space="preserve">Costo fijo por unidad</t>
  </si>
  <si>
    <t xml:space="preserve">Renta, sueldos administrativos, luz… se pagan vendas o no vendas. La calculadora los reparte: gastos fijos del mes ÷ unidades vendidas al mes. Es una aproximación honesta, no contabilidad de precisión.</t>
  </si>
  <si>
    <t xml:space="preserve">Margen (no es lo mismo que marcar %)</t>
  </si>
  <si>
    <t xml:space="preserve">El margen se calcula sobre el PRECIO, no sobre el costo. Un margen del 35% NO es costo × 1.35: es precio = costo ÷ 0.65. Por eso el precio sugerido de la calculadora es más alto de lo que esperas — y es el correcto.</t>
  </si>
  <si>
    <t xml:space="preserve">Cómo leer el diagnóstico</t>
  </si>
  <si>
    <t xml:space="preserve">🔴 Pierde dinero</t>
  </si>
  <si>
    <t xml:space="preserve">El precio actual no cubre ni el costo total. Cada venta te cuesta dinero: sube el precio, baja el costo o deja de venderlo.</t>
  </si>
  <si>
    <t xml:space="preserve">🟠 Bajo objetivo</t>
  </si>
  <si>
    <t xml:space="preserve">Ganas, pero menos que tu margen objetivo. Es el producto que "se siente" bien pero frena tu utilidad.</t>
  </si>
  <si>
    <t xml:space="preserve">🟢 En objetivo</t>
  </si>
  <si>
    <t xml:space="preserve">Este producto alcanza o supera tu margen objetivo. Protégelo: es el que sostiene tu negocio.</t>
  </si>
  <si>
    <t xml:space="preserve">En el libro V.E.N.D.E. con IA hay un caso real: una empresaria descubrió que su margen promedio era del 6% y que el servicio que más tiempo le consumía era el que menos le dejaba. Reordenó precios y portafolio: tres meses después su margen era del 19%. Esta calculadora es ese primer paso.</t>
  </si>
  <si>
    <t xml:space="preserve">Tu rutina</t>
  </si>
  <si>
    <t xml:space="preserve">•  Cuando un proveedor te suba precios, actualiza los costos de los productos afectados ese mismo día.</t>
  </si>
  <si>
    <t xml:space="preserve">•  Una vez al mes, revisa los contadores: ¿cuántos productos siguen en rojo o naranja? Decide UNO para corregir.</t>
  </si>
  <si>
    <t xml:space="preserve">•  Antes de autorizar cualquier descuento, ve a la hoja Descuentos y mira cuánto más tendrías que vender para ganar lo mismo.</t>
  </si>
  <si>
    <t xml:space="preserve">Para no romper la herramienta</t>
  </si>
  <si>
    <t xml:space="preserve">•  Escribe solo en las celdas claras: el recuadro naranja, las columnas crema de la tabla y los datos de la hoja Descuentos.</t>
  </si>
  <si>
    <t xml:space="preserve">•  No insertes ni elimines filas o columnas y no edites las celdas grises (ahí viven las fórmulas). La columna oculta junto al diagnóstico es parte del cálculo: no la borres.</t>
  </si>
  <si>
    <t xml:space="preserve">•  El margen objetivo se escribe como porcentaje (ej. 35%). Si dejas vacío el objetivo de un producto, se usa el objetivo general.</t>
  </si>
  <si>
    <t xml:space="preserve">•  Hay 40 filas listas con fórmulas; agrega productos en la primera fila vacía, sin dejar filas en blanco.</t>
  </si>
  <si>
    <t xml:space="preserve">•  ¿Usas Google Sheets? Sube el archivo a Drive y ábrelo con Google Sheets: todo funciona igual. Si algo se descompone, descarga de nuevo la plantilla en vendeconia.com.mx.</t>
  </si>
  <si>
    <t xml:space="preserve">Esta herramienta forma parte del ecosistema V.E.N.D.E. con IA, creado para ayudarte a vender más, crecer con orden y construir una empresa más rentable con ayuda de la inteligencia artificial.</t>
  </si>
  <si>
    <t xml:space="preserve">Conoce el libro V.E.N.D.E. con IA y encuentra más herramientas, recursos, cursos, webinars, asesoría y comunidad en:  vendeconia.com.mx</t>
  </si>
  <si>
    <t xml:space="preserve">¿Dudas, comentarios o sugerencias? Escríbenos: contacto@vendeconia.com.mx</t>
  </si>
  <si>
    <t xml:space="preserve">Registro de cambios:  v1.0 · Agosto 2026 · Versión inicial.</t>
  </si>
  <si>
    <t xml:space="preserve">  PRECIOS Y MÁRGENES · V.E.N.D.E. con IA</t>
  </si>
  <si>
    <t xml:space="preserve">  ✍️ Llena el recuadro naranja y las columnas crema · 🔒 Las grises se calculan solas · Los datos de ejemplo (filas 12–19) se borran seleccionando solo su contenido en las columnas crema</t>
  </si>
  <si>
    <t xml:space="preserve">Gastos fijos del mes ($):</t>
  </si>
  <si>
    <t xml:space="preserve">🔴 Pierden dinero</t>
  </si>
  <si>
    <t xml:space="preserve">Margen promedio</t>
  </si>
  <si>
    <t xml:space="preserve">Unidades vendidas al mes:</t>
  </si>
  <si>
    <t xml:space="preserve">Costo fijo por unidad:</t>
  </si>
  <si>
    <t xml:space="preserve">Margen objetivo general:</t>
  </si>
  <si>
    <t xml:space="preserve">Producto o servicio</t>
  </si>
  <si>
    <t xml:space="preserve">Materiales ($)</t>
  </si>
  <si>
    <t xml:space="preserve">Mano de obra ($)</t>
  </si>
  <si>
    <t xml:space="preserve">Otros directos ($)</t>
  </si>
  <si>
    <t xml:space="preserve">Costo fijo unit.</t>
  </si>
  <si>
    <t xml:space="preserve">Costo total unit.</t>
  </si>
  <si>
    <t xml:space="preserve">Precio actual ($)</t>
  </si>
  <si>
    <t xml:space="preserve">Margen actual ($)</t>
  </si>
  <si>
    <t xml:space="preserve">Margen actual (%)</t>
  </si>
  <si>
    <t xml:space="preserve">Margen objetivo (%)</t>
  </si>
  <si>
    <t xml:space="preserve">Precio sugerido</t>
  </si>
  <si>
    <t xml:space="preserve">Ajuste sugerido</t>
  </si>
  <si>
    <t xml:space="preserve">Diagnóstico</t>
  </si>
  <si>
    <t xml:space="preserve">Silla de comedor</t>
  </si>
  <si>
    <t xml:space="preserve">Mesa de centro</t>
  </si>
  <si>
    <t xml:space="preserve">Banco de bar</t>
  </si>
  <si>
    <t xml:space="preserve">Ropero 2 puertas</t>
  </si>
  <si>
    <t xml:space="preserve">Buró</t>
  </si>
  <si>
    <t xml:space="preserve">Cabecera queen</t>
  </si>
  <si>
    <t xml:space="preserve">Repisa flotante</t>
  </si>
  <si>
    <t xml:space="preserve">Comedor 6 sillas (paquete)</t>
  </si>
  <si>
    <t xml:space="preserve">  SIMULADOR DE DESCUENTOS · V.E.N.D.E. con IA</t>
  </si>
  <si>
    <t xml:space="preserve">Antes de autorizar un descuento, mira lo que realmente cuesta. El descuento sale de tu ganancia, no de tu precio.</t>
  </si>
  <si>
    <t xml:space="preserve">1) Simula tu descuento</t>
  </si>
  <si>
    <t xml:space="preserve">Precio de venta actual ($):</t>
  </si>
  <si>
    <t xml:space="preserve">Costo total unitario ($):</t>
  </si>
  <si>
    <t xml:space="preserve">Descuento que piensas dar (%):</t>
  </si>
  <si>
    <t xml:space="preserve">Ganancia por unidad HOY:</t>
  </si>
  <si>
    <t xml:space="preserve">Precio con descuento:</t>
  </si>
  <si>
    <t xml:space="preserve">Ganancia por unidad CON descuento:</t>
  </si>
  <si>
    <t xml:space="preserve">Margen HOY → con descuento:</t>
  </si>
  <si>
    <t xml:space="preserve">2) Tabla de referencia: ¿cuánto más hay que vender para ganar lo mismo?</t>
  </si>
  <si>
    <t xml:space="preserve">Cruza tu margen actual (filas) con el descuento (columnas). El resultado es el porcentaje de ventas ADICIONALES que necesitas. ✖ = el descuento se come toda tu ganancia.</t>
  </si>
  <si>
    <t xml:space="preserve">Margen actual ↓  /  Descuento →</t>
  </si>
  <si>
    <t xml:space="preserve">Ejemplo: con 30% de margen, un descuento del 10% te obliga a vender 50% MÁS unidades solo para ganar lo mismo. Por eso los descuentos se deciden con números, no con nervios.</t>
  </si>
  <si>
    <t xml:space="preserve">Más herramientas y recursos: vendeconia.com.mx  ·  Dudas y sugerencias: contacto@vendeconia.com.mx</t>
  </si>
  <si>
    <t xml:space="preserve">  NOTAS Y DECISIONES · V.E.N.D.E. con IA</t>
  </si>
  <si>
    <t xml:space="preserve">Registra aquí tus decisiones de precios: qué cambiaste, cuándo y qué esperas que pase.</t>
  </si>
  <si>
    <t xml:space="preserve">Fecha</t>
  </si>
  <si>
    <t xml:space="preserve">Nota o decisión</t>
  </si>
  <si>
    <t xml:space="preserve">Próximo paso</t>
  </si>
  <si>
    <t xml:space="preserve">Ejemplo: el banco de bar pierde dinero en cada venta. Subiré el precio a $420 esta semana y avisaré a los clientes frecuentes. (Borra esta fila de ejemplo.)</t>
  </si>
  <si>
    <t xml:space="preserve">Revisar en un mes si las ventas resistieron el cambio.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</si>
</sst>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\$#,##0"/>
    <numFmt numFmtId="166" formatCode="#,##0"/>
    <numFmt numFmtId="167" formatCode="0"/>
    <numFmt numFmtId="168" formatCode="0.0%"/>
    <numFmt numFmtId="169" formatCode="\$#,##0.00"/>
    <numFmt numFmtId="170" formatCode="0%"/>
    <numFmt numFmtId="171" formatCode="\$#,##0;[RED]&quot;($&quot;#,##0\)"/>
    <numFmt numFmtId="172" formatCode="0.0%;[RED]\-0.0%"/>
    <numFmt numFmtId="173" formatCode="dd/mm/yyyy"/>
  </numFmts>
  <fonts count="3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58220"/>
      <name val="Arial"/>
      <family val="0"/>
      <charset val="1"/>
    </font>
    <font>
      <b val="true"/>
      <sz val="24"/>
      <color rgb="FF1F3251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3"/>
      <color rgb="FF1F3251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F58220"/>
      <name val="Arial"/>
      <family val="0"/>
      <charset val="1"/>
    </font>
    <font>
      <b val="true"/>
      <sz val="10"/>
      <color rgb="FF1F3251"/>
      <name val="Arial"/>
      <family val="0"/>
      <charset val="1"/>
    </font>
    <font>
      <i val="true"/>
      <sz val="9"/>
      <color rgb="FF6B7280"/>
      <name val="Arial"/>
      <family val="0"/>
      <charset val="1"/>
    </font>
    <font>
      <sz val="10"/>
      <color rgb="FFFFFFFF"/>
      <name val="Arial"/>
      <family val="0"/>
      <charset val="1"/>
    </font>
    <font>
      <sz val="9.5"/>
      <color rgb="FFD8DEE9"/>
      <name val="Arial"/>
      <family val="0"/>
      <charset val="1"/>
    </font>
    <font>
      <i val="true"/>
      <sz val="8.5"/>
      <color rgb="FF6B728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0"/>
      <color rgb="FF222222"/>
      <name val="Arial"/>
      <family val="0"/>
      <charset val="1"/>
    </font>
    <font>
      <b val="true"/>
      <sz val="9"/>
      <color rgb="FF6B7280"/>
      <name val="Arial"/>
      <family val="0"/>
      <charset val="1"/>
    </font>
    <font>
      <b val="true"/>
      <sz val="16"/>
      <color rgb="FFC0392B"/>
      <name val="Arial"/>
      <family val="0"/>
      <charset val="1"/>
    </font>
    <font>
      <b val="true"/>
      <sz val="16"/>
      <color rgb="FFB9770E"/>
      <name val="Arial"/>
      <family val="0"/>
      <charset val="1"/>
    </font>
    <font>
      <b val="true"/>
      <sz val="16"/>
      <color rgb="FF2E9E63"/>
      <name val="Arial"/>
      <family val="0"/>
      <charset val="1"/>
    </font>
    <font>
      <b val="true"/>
      <sz val="16"/>
      <color rgb="FF1F3251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.5"/>
      <color rgb="FF222222"/>
      <name val="Arial"/>
      <family val="0"/>
      <charset val="1"/>
    </font>
    <font>
      <sz val="9.5"/>
      <color rgb="FF1F3251"/>
      <name val="Arial"/>
      <family val="0"/>
      <charset val="1"/>
    </font>
    <font>
      <b val="true"/>
      <sz val="11"/>
      <color rgb="FF1F3251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.5"/>
      <color rgb="FF1F3251"/>
      <name val="Arial"/>
      <family val="0"/>
      <charset val="1"/>
    </font>
    <font>
      <sz val="9.5"/>
      <color rgb="FF333333"/>
      <name val="Arial"/>
      <family val="0"/>
      <charset val="1"/>
    </font>
    <font>
      <b val="true"/>
      <sz val="9"/>
      <color rgb="FFF5822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222222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58220"/>
        <bgColor rgb="FFFF6600"/>
      </patternFill>
    </fill>
    <fill>
      <patternFill patternType="solid">
        <fgColor rgb="FFFDEBD8"/>
        <bgColor rgb="FFFBE7E4"/>
      </patternFill>
    </fill>
    <fill>
      <patternFill patternType="solid">
        <fgColor rgb="FF1F3251"/>
        <bgColor rgb="FF16233B"/>
      </patternFill>
    </fill>
    <fill>
      <patternFill patternType="solid">
        <fgColor rgb="FFFFF7EC"/>
        <bgColor rgb="FFFDF2DF"/>
      </patternFill>
    </fill>
    <fill>
      <patternFill patternType="solid">
        <fgColor rgb="FFF7F8FA"/>
        <bgColor rgb="FFFFF7EC"/>
      </patternFill>
    </fill>
    <fill>
      <patternFill patternType="solid">
        <fgColor rgb="FFEEF1F6"/>
        <bgColor rgb="FFE4F3EA"/>
      </patternFill>
    </fill>
    <fill>
      <patternFill patternType="solid">
        <fgColor rgb="FF16233B"/>
        <bgColor rgb="FF222222"/>
      </patternFill>
    </fill>
    <fill>
      <patternFill patternType="solid">
        <fgColor rgb="FFFFFFFF"/>
        <bgColor rgb="FFF7F8FA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5D9E0"/>
      </bottom>
      <diagonal/>
    </border>
    <border diagonalUp="false" diagonalDown="false">
      <left style="medium">
        <color rgb="FFF58220"/>
      </left>
      <right/>
      <top style="medium">
        <color rgb="FFF58220"/>
      </top>
      <bottom/>
      <diagonal/>
    </border>
    <border diagonalUp="false" diagonalDown="false">
      <left style="thin">
        <color rgb="FFD5D9E0"/>
      </left>
      <right style="medium">
        <color rgb="FFF58220"/>
      </right>
      <top style="medium">
        <color rgb="FFF58220"/>
      </top>
      <bottom style="thin">
        <color rgb="FFD5D9E0"/>
      </bottom>
      <diagonal/>
    </border>
    <border diagonalUp="false" diagonalDown="false">
      <left style="medium">
        <color rgb="FF1F3251"/>
      </left>
      <right style="medium">
        <color rgb="FF1F3251"/>
      </right>
      <top style="medium">
        <color rgb="FF1F3251"/>
      </top>
      <bottom/>
      <diagonal/>
    </border>
    <border diagonalUp="false" diagonalDown="false">
      <left style="medium">
        <color rgb="FFF58220"/>
      </left>
      <right/>
      <top/>
      <bottom/>
      <diagonal/>
    </border>
    <border diagonalUp="false" diagonalDown="false">
      <left style="thin">
        <color rgb="FFD5D9E0"/>
      </left>
      <right style="medium">
        <color rgb="FFF58220"/>
      </right>
      <top style="thin">
        <color rgb="FFD5D9E0"/>
      </top>
      <bottom style="thin">
        <color rgb="FFD5D9E0"/>
      </bottom>
      <diagonal/>
    </border>
    <border diagonalUp="false" diagonalDown="false">
      <left style="medium">
        <color rgb="FF1F3251"/>
      </left>
      <right style="medium">
        <color rgb="FF1F3251"/>
      </right>
      <top/>
      <bottom style="medium">
        <color rgb="FF1F3251"/>
      </bottom>
      <diagonal/>
    </border>
    <border diagonalUp="false" diagonalDown="false">
      <left style="medium">
        <color rgb="FFF58220"/>
      </left>
      <right/>
      <top/>
      <bottom style="medium">
        <color rgb="FFF58220"/>
      </bottom>
      <diagonal/>
    </border>
    <border diagonalUp="false" diagonalDown="false">
      <left style="thin">
        <color rgb="FFD5D9E0"/>
      </left>
      <right style="medium">
        <color rgb="FFF58220"/>
      </right>
      <top style="thin">
        <color rgb="FFD5D9E0"/>
      </top>
      <bottom style="medium">
        <color rgb="FFF58220"/>
      </bottom>
      <diagonal/>
    </border>
    <border diagonalUp="false" diagonalDown="false">
      <left style="thin">
        <color rgb="FFD5D9E0"/>
      </left>
      <right style="thin">
        <color rgb="FFD5D9E0"/>
      </right>
      <top style="thin">
        <color rgb="FFD5D9E0"/>
      </top>
      <bottom style="thin">
        <color rgb="FFD5D9E0"/>
      </bottom>
      <diagonal/>
    </border>
    <border diagonalUp="false" diagonalDown="false">
      <left style="medium">
        <color rgb="FFF58220"/>
      </left>
      <right style="medium">
        <color rgb="FFF58220"/>
      </right>
      <top style="medium">
        <color rgb="FFF58220"/>
      </top>
      <bottom style="thin">
        <color rgb="FFD5D9E0"/>
      </bottom>
      <diagonal/>
    </border>
    <border diagonalUp="false" diagonalDown="false">
      <left style="medium">
        <color rgb="FFF58220"/>
      </left>
      <right style="medium">
        <color rgb="FFF58220"/>
      </right>
      <top style="thin">
        <color rgb="FFD5D9E0"/>
      </top>
      <bottom style="thin">
        <color rgb="FFD5D9E0"/>
      </bottom>
      <diagonal/>
    </border>
    <border diagonalUp="false" diagonalDown="false">
      <left style="medium">
        <color rgb="FFF58220"/>
      </left>
      <right style="medium">
        <color rgb="FFF58220"/>
      </right>
      <top style="thin">
        <color rgb="FFD5D9E0"/>
      </top>
      <bottom style="medium">
        <color rgb="FFF5822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5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5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8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9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0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1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7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6" fillId="5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8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5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3" fillId="5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24" fillId="7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24" fillId="7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24" fillId="7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23" fillId="5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4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5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5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16" fillId="5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0" fillId="7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7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7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6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7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8" fillId="9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4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31" fillId="5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1" fillId="5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6">
    <dxf>
      <fill>
        <patternFill patternType="solid">
          <fgColor rgb="FF1F3251"/>
          <bgColor rgb="FF000000"/>
        </patternFill>
      </fill>
    </dxf>
    <dxf>
      <fill>
        <patternFill patternType="solid">
          <fgColor rgb="FFFFF7EC"/>
          <bgColor rgb="FF000000"/>
        </patternFill>
      </fill>
    </dxf>
    <dxf>
      <fill>
        <patternFill patternType="solid">
          <fgColor rgb="FF22222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6233B"/>
          <bgColor rgb="FF000000"/>
        </patternFill>
      </fill>
    </dxf>
    <dxf>
      <fill>
        <patternFill patternType="solid">
          <fgColor rgb="FFEEF1F6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E4F3EA"/>
          <bgColor rgb="FF000000"/>
        </patternFill>
      </fill>
    </dxf>
    <dxf>
      <fill>
        <patternFill patternType="solid">
          <fgColor rgb="FFFBE7E4"/>
          <bgColor rgb="FF000000"/>
        </patternFill>
      </fill>
    </dxf>
    <dxf>
      <fill>
        <patternFill patternType="solid">
          <fgColor rgb="FFFDF2DF"/>
          <bgColor rgb="FF000000"/>
        </patternFill>
      </fill>
    </dxf>
    <dxf>
      <fill>
        <patternFill patternType="solid">
          <fgColor rgb="FF2E9E63"/>
          <bgColor rgb="FF000000"/>
        </patternFill>
      </fill>
    </dxf>
    <dxf>
      <fill>
        <patternFill patternType="solid">
          <fgColor rgb="FFB9770E"/>
          <bgColor rgb="FF000000"/>
        </patternFill>
      </fill>
    </dxf>
    <dxf>
      <fill>
        <patternFill patternType="solid">
          <fgColor rgb="FFC0392B"/>
          <bgColor rgb="FF000000"/>
        </patternFill>
      </fill>
    </dxf>
    <dxf>
      <font>
        <name val="Arial"/>
        <charset val="1"/>
        <family val="0"/>
        <b val="1"/>
        <color rgb="FFC0392B"/>
        <sz val="9"/>
      </font>
      <fill>
        <patternFill>
          <bgColor rgb="FFFBE7E4"/>
        </patternFill>
      </fill>
    </dxf>
    <dxf>
      <font>
        <name val="Arial"/>
        <charset val="1"/>
        <family val="0"/>
        <b val="1"/>
        <color rgb="FFB9770E"/>
        <sz val="9"/>
      </font>
      <fill>
        <patternFill>
          <bgColor rgb="FFFDF2DF"/>
        </patternFill>
      </fill>
    </dxf>
    <dxf>
      <font>
        <name val="Arial"/>
        <charset val="1"/>
        <family val="0"/>
        <b val="1"/>
        <color rgb="FF2E9E63"/>
        <sz val="9"/>
      </font>
      <fill>
        <patternFill>
          <bgColor rgb="FFE4F3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9770E"/>
      <rgbColor rgb="FF800080"/>
      <rgbColor rgb="FF008080"/>
      <rgbColor rgb="FFF7F8FA"/>
      <rgbColor rgb="FF808080"/>
      <rgbColor rgb="FF9999FF"/>
      <rgbColor rgb="FF993366"/>
      <rgbColor rgb="FFFDF2DF"/>
      <rgbColor rgb="FFE4F3EA"/>
      <rgbColor rgb="FF660066"/>
      <rgbColor rgb="FFFF8080"/>
      <rgbColor rgb="FF0066CC"/>
      <rgbColor rgb="FFD5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1F6"/>
      <rgbColor rgb="FFD8DEE9"/>
      <rgbColor rgb="FFFDEBD8"/>
      <rgbColor rgb="FFFFF7EC"/>
      <rgbColor rgb="FFFF99CC"/>
      <rgbColor rgb="FFCC99FF"/>
      <rgbColor rgb="FFFBE7E4"/>
      <rgbColor rgb="FF3366FF"/>
      <rgbColor rgb="FF33CCCC"/>
      <rgbColor rgb="FF99CC00"/>
      <rgbColor rgb="FFFFCC00"/>
      <rgbColor rgb="FFF58220"/>
      <rgbColor rgb="FFFF6600"/>
      <rgbColor rgb="FF6B7280"/>
      <rgbColor rgb="FF969696"/>
      <rgbColor rgb="FF1F3251"/>
      <rgbColor rgb="FF2E9E63"/>
      <rgbColor rgb="FF16233B"/>
      <rgbColor rgb="FF222222"/>
      <rgbColor rgb="FFC039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8220"/>
    <pageSetUpPr fitToPage="false"/>
  </sheetPr>
  <dimension ref="A2:G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46"/>
    <col collapsed="false" customWidth="true" hidden="false" outlineLevel="0" max="7" min="7" style="0" width="12"/>
    <col collapsed="false" customWidth="true" hidden="false" outlineLevel="0" max="8" min="8" style="0" width="4"/>
  </cols>
  <sheetData>
    <row r="2" customFormat="false" ht="18.55" hidden="false" customHeight="false" outlineLevel="0" collapsed="false">
      <c r="B2" s="1" t="s">
        <v>0</v>
      </c>
    </row>
    <row r="3" customFormat="false" ht="29.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5" customFormat="false" ht="3.75" hidden="false" customHeight="true" outlineLevel="0" collapsed="false">
      <c r="A5" s="4"/>
      <c r="B5" s="4"/>
      <c r="C5" s="4"/>
      <c r="D5" s="4"/>
      <c r="E5" s="4"/>
      <c r="F5" s="4"/>
      <c r="G5" s="4"/>
    </row>
    <row r="7" customFormat="false" ht="19.5" hidden="false" customHeight="true" outlineLevel="0" collapsed="false">
      <c r="B7" s="5" t="s">
        <v>3</v>
      </c>
      <c r="C7" s="5"/>
      <c r="D7" s="5"/>
      <c r="E7" s="5"/>
      <c r="F7" s="5"/>
      <c r="G7" s="5"/>
    </row>
    <row r="8" customFormat="false" ht="55.5" hidden="false" customHeight="true" outlineLevel="0" collapsed="false">
      <c r="B8" s="6" t="s">
        <v>4</v>
      </c>
      <c r="C8" s="6"/>
      <c r="D8" s="6"/>
      <c r="E8" s="6"/>
      <c r="F8" s="6"/>
      <c r="G8" s="6"/>
    </row>
    <row r="10" customFormat="false" ht="19.5" hidden="false" customHeight="true" outlineLevel="0" collapsed="false">
      <c r="B10" s="5" t="s">
        <v>5</v>
      </c>
      <c r="C10" s="5"/>
      <c r="D10" s="5"/>
      <c r="E10" s="5"/>
      <c r="F10" s="5"/>
      <c r="G10" s="5"/>
    </row>
    <row r="11" customFormat="false" ht="30" hidden="false" customHeight="true" outlineLevel="0" collapsed="false">
      <c r="B11" s="7" t="s">
        <v>6</v>
      </c>
      <c r="C11" s="6" t="s">
        <v>7</v>
      </c>
      <c r="D11" s="6"/>
      <c r="E11" s="6"/>
      <c r="F11" s="6"/>
      <c r="G11" s="6"/>
    </row>
    <row r="12" customFormat="false" ht="30" hidden="false" customHeight="true" outlineLevel="0" collapsed="false">
      <c r="B12" s="7" t="s">
        <v>8</v>
      </c>
      <c r="C12" s="6" t="s">
        <v>9</v>
      </c>
      <c r="D12" s="6"/>
      <c r="E12" s="6"/>
      <c r="F12" s="6"/>
      <c r="G12" s="6"/>
    </row>
    <row r="13" customFormat="false" ht="30" hidden="false" customHeight="true" outlineLevel="0" collapsed="false">
      <c r="B13" s="7" t="s">
        <v>10</v>
      </c>
      <c r="C13" s="6" t="s">
        <v>11</v>
      </c>
      <c r="D13" s="6"/>
      <c r="E13" s="6"/>
      <c r="F13" s="6"/>
      <c r="G13" s="6"/>
    </row>
    <row r="15" customFormat="false" ht="19.5" hidden="false" customHeight="true" outlineLevel="0" collapsed="false">
      <c r="B15" s="5" t="s">
        <v>12</v>
      </c>
      <c r="C15" s="5"/>
      <c r="D15" s="5"/>
      <c r="E15" s="5"/>
      <c r="F15" s="5"/>
      <c r="G15" s="5"/>
    </row>
    <row r="16" customFormat="false" ht="39.75" hidden="false" customHeight="true" outlineLevel="0" collapsed="false">
      <c r="B16" s="8" t="s">
        <v>13</v>
      </c>
      <c r="C16" s="9" t="s">
        <v>14</v>
      </c>
      <c r="D16" s="9"/>
      <c r="E16" s="9"/>
      <c r="F16" s="9"/>
      <c r="G16" s="9"/>
    </row>
    <row r="17" customFormat="false" ht="39.75" hidden="false" customHeight="true" outlineLevel="0" collapsed="false">
      <c r="B17" s="8" t="s">
        <v>15</v>
      </c>
      <c r="C17" s="9" t="s">
        <v>16</v>
      </c>
      <c r="D17" s="9"/>
      <c r="E17" s="9"/>
      <c r="F17" s="9"/>
      <c r="G17" s="9"/>
    </row>
    <row r="18" customFormat="false" ht="39.75" hidden="false" customHeight="true" outlineLevel="0" collapsed="false">
      <c r="B18" s="8" t="s">
        <v>17</v>
      </c>
      <c r="C18" s="9" t="s">
        <v>18</v>
      </c>
      <c r="D18" s="9"/>
      <c r="E18" s="9"/>
      <c r="F18" s="9"/>
      <c r="G18" s="9"/>
    </row>
    <row r="20" customFormat="false" ht="19.5" hidden="false" customHeight="true" outlineLevel="0" collapsed="false">
      <c r="B20" s="5" t="s">
        <v>19</v>
      </c>
      <c r="C20" s="5"/>
      <c r="D20" s="5"/>
      <c r="E20" s="5"/>
      <c r="F20" s="5"/>
      <c r="G20" s="5"/>
    </row>
    <row r="21" customFormat="false" ht="27.75" hidden="false" customHeight="true" outlineLevel="0" collapsed="false">
      <c r="B21" s="10" t="s">
        <v>20</v>
      </c>
      <c r="C21" s="9" t="s">
        <v>21</v>
      </c>
      <c r="D21" s="9"/>
      <c r="E21" s="9"/>
      <c r="F21" s="9"/>
      <c r="G21" s="9"/>
    </row>
    <row r="22" customFormat="false" ht="27.75" hidden="false" customHeight="true" outlineLevel="0" collapsed="false">
      <c r="B22" s="10" t="s">
        <v>22</v>
      </c>
      <c r="C22" s="9" t="s">
        <v>23</v>
      </c>
      <c r="D22" s="9"/>
      <c r="E22" s="9"/>
      <c r="F22" s="9"/>
      <c r="G22" s="9"/>
    </row>
    <row r="23" customFormat="false" ht="27.75" hidden="false" customHeight="true" outlineLevel="0" collapsed="false">
      <c r="B23" s="10" t="s">
        <v>24</v>
      </c>
      <c r="C23" s="9" t="s">
        <v>25</v>
      </c>
      <c r="D23" s="9"/>
      <c r="E23" s="9"/>
      <c r="F23" s="9"/>
      <c r="G23" s="9"/>
    </row>
    <row r="24" customFormat="false" ht="39.75" hidden="false" customHeight="true" outlineLevel="0" collapsed="false">
      <c r="B24" s="11" t="s">
        <v>26</v>
      </c>
      <c r="C24" s="11"/>
      <c r="D24" s="11"/>
      <c r="E24" s="11"/>
      <c r="F24" s="11"/>
      <c r="G24" s="11"/>
    </row>
    <row r="26" customFormat="false" ht="19.5" hidden="false" customHeight="true" outlineLevel="0" collapsed="false">
      <c r="B26" s="5" t="s">
        <v>27</v>
      </c>
      <c r="C26" s="5"/>
      <c r="D26" s="5"/>
      <c r="E26" s="5"/>
      <c r="F26" s="5"/>
      <c r="G26" s="5"/>
    </row>
    <row r="27" customFormat="false" ht="25.5" hidden="false" customHeight="true" outlineLevel="0" collapsed="false">
      <c r="B27" s="6" t="s">
        <v>28</v>
      </c>
      <c r="C27" s="6"/>
      <c r="D27" s="6"/>
      <c r="E27" s="6"/>
      <c r="F27" s="6"/>
      <c r="G27" s="6"/>
    </row>
    <row r="28" customFormat="false" ht="25.5" hidden="false" customHeight="true" outlineLevel="0" collapsed="false">
      <c r="B28" s="6" t="s">
        <v>29</v>
      </c>
      <c r="C28" s="6"/>
      <c r="D28" s="6"/>
      <c r="E28" s="6"/>
      <c r="F28" s="6"/>
      <c r="G28" s="6"/>
    </row>
    <row r="29" customFormat="false" ht="25.5" hidden="false" customHeight="true" outlineLevel="0" collapsed="false">
      <c r="B29" s="6" t="s">
        <v>30</v>
      </c>
      <c r="C29" s="6"/>
      <c r="D29" s="6"/>
      <c r="E29" s="6"/>
      <c r="F29" s="6"/>
      <c r="G29" s="6"/>
    </row>
    <row r="31" customFormat="false" ht="19.5" hidden="false" customHeight="true" outlineLevel="0" collapsed="false">
      <c r="B31" s="5" t="s">
        <v>31</v>
      </c>
      <c r="C31" s="5"/>
      <c r="D31" s="5"/>
      <c r="E31" s="5"/>
      <c r="F31" s="5"/>
      <c r="G31" s="5"/>
    </row>
    <row r="32" customFormat="false" ht="27.75" hidden="false" customHeight="true" outlineLevel="0" collapsed="false">
      <c r="B32" s="6" t="s">
        <v>32</v>
      </c>
      <c r="C32" s="6"/>
      <c r="D32" s="6"/>
      <c r="E32" s="6"/>
      <c r="F32" s="6"/>
      <c r="G32" s="6"/>
    </row>
    <row r="33" customFormat="false" ht="27.75" hidden="false" customHeight="true" outlineLevel="0" collapsed="false">
      <c r="B33" s="6" t="s">
        <v>33</v>
      </c>
      <c r="C33" s="6"/>
      <c r="D33" s="6"/>
      <c r="E33" s="6"/>
      <c r="F33" s="6"/>
      <c r="G33" s="6"/>
    </row>
    <row r="34" customFormat="false" ht="27.75" hidden="false" customHeight="true" outlineLevel="0" collapsed="false">
      <c r="B34" s="6" t="s">
        <v>34</v>
      </c>
      <c r="C34" s="6"/>
      <c r="D34" s="6"/>
      <c r="E34" s="6"/>
      <c r="F34" s="6"/>
      <c r="G34" s="6"/>
    </row>
    <row r="35" customFormat="false" ht="27.75" hidden="false" customHeight="true" outlineLevel="0" collapsed="false">
      <c r="B35" s="6" t="s">
        <v>35</v>
      </c>
      <c r="C35" s="6"/>
      <c r="D35" s="6"/>
      <c r="E35" s="6"/>
      <c r="F35" s="6"/>
      <c r="G35" s="6"/>
    </row>
    <row r="36" customFormat="false" ht="27.75" hidden="false" customHeight="true" outlineLevel="0" collapsed="false">
      <c r="B36" s="6" t="s">
        <v>36</v>
      </c>
      <c r="C36" s="6"/>
      <c r="D36" s="6"/>
      <c r="E36" s="6"/>
      <c r="F36" s="6"/>
      <c r="G36" s="6"/>
    </row>
    <row r="38" customFormat="false" ht="15" hidden="false" customHeight="false" outlineLevel="0" collapsed="false">
      <c r="B38" s="12"/>
      <c r="C38" s="12"/>
      <c r="D38" s="12"/>
      <c r="E38" s="12"/>
      <c r="F38" s="12"/>
      <c r="G38" s="12"/>
    </row>
    <row r="39" customFormat="false" ht="30" hidden="false" customHeight="true" outlineLevel="0" collapsed="false">
      <c r="B39" s="13" t="s">
        <v>37</v>
      </c>
      <c r="C39" s="13"/>
      <c r="D39" s="13"/>
      <c r="E39" s="13"/>
      <c r="F39" s="13"/>
      <c r="G39" s="13"/>
    </row>
    <row r="40" customFormat="false" ht="21.75" hidden="false" customHeight="true" outlineLevel="0" collapsed="false">
      <c r="B40" s="14" t="s">
        <v>38</v>
      </c>
      <c r="C40" s="14"/>
      <c r="D40" s="14"/>
      <c r="E40" s="14"/>
      <c r="F40" s="14"/>
      <c r="G40" s="14"/>
    </row>
    <row r="41" customFormat="false" ht="15" hidden="false" customHeight="false" outlineLevel="0" collapsed="false">
      <c r="B41" s="15" t="s">
        <v>39</v>
      </c>
      <c r="C41" s="15"/>
      <c r="D41" s="15"/>
      <c r="E41" s="15"/>
      <c r="F41" s="15"/>
      <c r="G41" s="15"/>
    </row>
    <row r="42" customFormat="false" ht="15" hidden="false" customHeight="false" outlineLevel="0" collapsed="false">
      <c r="B42" s="12"/>
      <c r="C42" s="12"/>
      <c r="D42" s="12"/>
      <c r="E42" s="12"/>
      <c r="F42" s="12"/>
      <c r="G42" s="12"/>
    </row>
    <row r="44" customFormat="false" ht="15" hidden="false" customHeight="false" outlineLevel="0" collapsed="false">
      <c r="B44" s="16" t="s">
        <v>40</v>
      </c>
    </row>
  </sheetData>
  <mergeCells count="28">
    <mergeCell ref="B7:G7"/>
    <mergeCell ref="B8:G8"/>
    <mergeCell ref="B10:G10"/>
    <mergeCell ref="C11:G11"/>
    <mergeCell ref="C12:G12"/>
    <mergeCell ref="C13:G13"/>
    <mergeCell ref="B15:G15"/>
    <mergeCell ref="C16:G16"/>
    <mergeCell ref="C17:G17"/>
    <mergeCell ref="C18:G18"/>
    <mergeCell ref="B20:G20"/>
    <mergeCell ref="C21:G21"/>
    <mergeCell ref="C22:G22"/>
    <mergeCell ref="C23:G23"/>
    <mergeCell ref="B24:G24"/>
    <mergeCell ref="B26:G26"/>
    <mergeCell ref="B27:G27"/>
    <mergeCell ref="B28:G28"/>
    <mergeCell ref="B29:G29"/>
    <mergeCell ref="B31:G31"/>
    <mergeCell ref="B32:G32"/>
    <mergeCell ref="B33:G33"/>
    <mergeCell ref="B34:G34"/>
    <mergeCell ref="B35:G35"/>
    <mergeCell ref="B36:G36"/>
    <mergeCell ref="B39:G39"/>
    <mergeCell ref="B40:G40"/>
    <mergeCell ref="B41:G4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N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1" topLeftCell="B12" activePane="bottomRight" state="frozen"/>
      <selection pane="topLeft" activeCell="A1" activeCellId="0" sqref="A1"/>
      <selection pane="topRight" activeCell="B1" activeCellId="0" sqref="B1"/>
      <selection pane="bottomLeft" activeCell="A12" activeCellId="0" sqref="A12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5" min="2" style="0" width="11"/>
    <col collapsed="false" customWidth="true" hidden="false" outlineLevel="0" max="6" min="6" style="0" width="12"/>
    <col collapsed="false" customWidth="true" hidden="false" outlineLevel="0" max="8" min="7" style="0" width="11"/>
    <col collapsed="false" customWidth="true" hidden="false" outlineLevel="0" max="9" min="9" style="0" width="10"/>
    <col collapsed="false" customWidth="true" hidden="false" outlineLevel="0" max="10" min="10" style="0" width="11"/>
    <col collapsed="false" customWidth="true" hidden="false" outlineLevel="0" max="12" min="11" style="0" width="12"/>
    <col collapsed="false" customWidth="true" hidden="false" outlineLevel="0" max="13" min="13" style="0" width="15"/>
    <col collapsed="false" customWidth="true" hidden="true" outlineLevel="0" max="14" min="14" style="0" width="13"/>
  </cols>
  <sheetData>
    <row r="1" customFormat="false" ht="25.5" hidden="false" customHeight="true" outlineLevel="0" collapsed="false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customFormat="false" ht="15" hidden="false" customHeight="false" outlineLevel="0" collapsed="false">
      <c r="A2" s="18" t="s">
        <v>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5" customFormat="false" ht="15" hidden="false" customHeight="false" outlineLevel="0" collapsed="false">
      <c r="A5" s="19" t="s">
        <v>43</v>
      </c>
      <c r="B5" s="20" t="n">
        <v>45000</v>
      </c>
      <c r="D5" s="21" t="s">
        <v>44</v>
      </c>
      <c r="E5" s="21"/>
      <c r="F5" s="21"/>
      <c r="G5" s="21" t="s">
        <v>22</v>
      </c>
      <c r="H5" s="21"/>
      <c r="I5" s="21"/>
      <c r="J5" s="21" t="s">
        <v>24</v>
      </c>
      <c r="K5" s="21"/>
      <c r="L5" s="21" t="s">
        <v>45</v>
      </c>
      <c r="M5" s="21"/>
    </row>
    <row r="6" customFormat="false" ht="15" hidden="false" customHeight="false" outlineLevel="0" collapsed="false">
      <c r="A6" s="22" t="s">
        <v>46</v>
      </c>
      <c r="B6" s="23" t="n">
        <v>600</v>
      </c>
      <c r="D6" s="24" t="n">
        <f aca="false">COUNTIF($N$12:$N$51,"PIERDE")</f>
        <v>1</v>
      </c>
      <c r="E6" s="24"/>
      <c r="F6" s="24"/>
      <c r="G6" s="25" t="n">
        <f aca="false">COUNTIF($N$12:$N$51,"BAJO")</f>
        <v>2</v>
      </c>
      <c r="H6" s="25"/>
      <c r="I6" s="25"/>
      <c r="J6" s="26" t="n">
        <f aca="false">COUNTIF($N$12:$N$51,"OK")</f>
        <v>5</v>
      </c>
      <c r="K6" s="26"/>
      <c r="L6" s="27" t="n">
        <f aca="false">IFERROR(AVERAGE($I$12:$I$51),"—")</f>
        <v>0.299337072341998</v>
      </c>
      <c r="M6" s="27"/>
    </row>
    <row r="7" customFormat="false" ht="15" hidden="false" customHeight="false" outlineLevel="0" collapsed="false">
      <c r="A7" s="22" t="s">
        <v>47</v>
      </c>
      <c r="B7" s="28" t="n">
        <f aca="false">IF($B$6=0,0,$B$5/$B$6)</f>
        <v>75</v>
      </c>
      <c r="D7" s="24"/>
      <c r="E7" s="24"/>
      <c r="F7" s="24"/>
      <c r="G7" s="25"/>
      <c r="H7" s="25"/>
      <c r="I7" s="25"/>
      <c r="J7" s="26"/>
      <c r="K7" s="26"/>
      <c r="L7" s="27"/>
      <c r="M7" s="27"/>
    </row>
    <row r="8" customFormat="false" ht="15" hidden="false" customHeight="false" outlineLevel="0" collapsed="false">
      <c r="A8" s="29" t="s">
        <v>48</v>
      </c>
      <c r="B8" s="30" t="n">
        <v>0.35</v>
      </c>
      <c r="D8" s="24"/>
      <c r="E8" s="24"/>
      <c r="F8" s="24"/>
      <c r="G8" s="25"/>
      <c r="H8" s="25"/>
      <c r="I8" s="25"/>
      <c r="J8" s="26"/>
      <c r="K8" s="26"/>
      <c r="L8" s="27"/>
      <c r="M8" s="27"/>
    </row>
    <row r="11" customFormat="false" ht="30" hidden="false" customHeight="true" outlineLevel="0" collapsed="false">
      <c r="A11" s="31" t="s">
        <v>49</v>
      </c>
      <c r="B11" s="31" t="s">
        <v>50</v>
      </c>
      <c r="C11" s="31" t="s">
        <v>51</v>
      </c>
      <c r="D11" s="31" t="s">
        <v>52</v>
      </c>
      <c r="E11" s="32" t="s">
        <v>53</v>
      </c>
      <c r="F11" s="32" t="s">
        <v>54</v>
      </c>
      <c r="G11" s="31" t="s">
        <v>55</v>
      </c>
      <c r="H11" s="32" t="s">
        <v>56</v>
      </c>
      <c r="I11" s="32" t="s">
        <v>57</v>
      </c>
      <c r="J11" s="31" t="s">
        <v>58</v>
      </c>
      <c r="K11" s="32" t="s">
        <v>59</v>
      </c>
      <c r="L11" s="32" t="s">
        <v>60</v>
      </c>
      <c r="M11" s="32" t="s">
        <v>61</v>
      </c>
    </row>
    <row r="12" customFormat="false" ht="15" hidden="false" customHeight="false" outlineLevel="0" collapsed="false">
      <c r="A12" s="33" t="s">
        <v>62</v>
      </c>
      <c r="B12" s="34" t="n">
        <v>180</v>
      </c>
      <c r="C12" s="34" t="n">
        <v>120</v>
      </c>
      <c r="D12" s="34" t="n">
        <v>20</v>
      </c>
      <c r="E12" s="35" t="n">
        <f aca="false">IF($A12="","",$B$7)</f>
        <v>75</v>
      </c>
      <c r="F12" s="36" t="n">
        <f aca="false">IF($A12="","",SUM($B12:$D12)+$B$7)</f>
        <v>395</v>
      </c>
      <c r="G12" s="34" t="n">
        <v>450</v>
      </c>
      <c r="H12" s="36" t="n">
        <f aca="false">IF(OR($A12="",$G12=""),"",$G12-$F12)</f>
        <v>55</v>
      </c>
      <c r="I12" s="37" t="n">
        <f aca="false">IF(OR($A12="",$G12="",$G12=0),"",($G12-$F12)/$G12)</f>
        <v>0.122222222222222</v>
      </c>
      <c r="J12" s="38"/>
      <c r="K12" s="36" t="n">
        <f aca="false">IF($A12="","",IF(IF($J12="",$B$8,$J12)&gt;=1,"—",ROUNDUP($F12/(1-IF($J12="",$B$8,$J12)),0)))</f>
        <v>608</v>
      </c>
      <c r="L12" s="36" t="n">
        <f aca="false">IF(OR($A12="",$G12="",$K12="",$K12="—"),"",$K12-$G12)</f>
        <v>158</v>
      </c>
      <c r="M12" s="39" t="str">
        <f aca="false">IF($N12="","",IF($N12="PIERDE","🔴 Pierde dinero",IF($N12="BAJO","🟠 Bajo objetivo","🟢 En objetivo")))</f>
        <v>🟠 Bajo objetivo</v>
      </c>
      <c r="N12" s="0" t="str">
        <f aca="false">IF(OR($A12="",$G12="",$G12=0),"",IF($G12-$F12&lt;0,"PIERDE",IF(($G12-$F12)/$G12&lt;IF($J12="",$B$8,$J12),"BAJO","OK")))</f>
        <v>BAJO</v>
      </c>
    </row>
    <row r="13" customFormat="false" ht="15" hidden="false" customHeight="false" outlineLevel="0" collapsed="false">
      <c r="A13" s="33" t="s">
        <v>63</v>
      </c>
      <c r="B13" s="34" t="n">
        <v>420</v>
      </c>
      <c r="C13" s="34" t="n">
        <v>300</v>
      </c>
      <c r="D13" s="34" t="n">
        <v>40</v>
      </c>
      <c r="E13" s="35" t="n">
        <f aca="false">IF($A13="","",$B$7)</f>
        <v>75</v>
      </c>
      <c r="F13" s="36" t="n">
        <f aca="false">IF($A13="","",SUM($B13:$D13)+$B$7)</f>
        <v>835</v>
      </c>
      <c r="G13" s="34" t="n">
        <v>1450</v>
      </c>
      <c r="H13" s="36" t="n">
        <f aca="false">IF(OR($A13="",$G13=""),"",$G13-$F13)</f>
        <v>615</v>
      </c>
      <c r="I13" s="37" t="n">
        <f aca="false">IF(OR($A13="",$G13="",$G13=0),"",($G13-$F13)/$G13)</f>
        <v>0.424137931034483</v>
      </c>
      <c r="J13" s="38"/>
      <c r="K13" s="36" t="n">
        <f aca="false">IF($A13="","",IF(IF($J13="",$B$8,$J13)&gt;=1,"—",ROUNDUP($F13/(1-IF($J13="",$B$8,$J13)),0)))</f>
        <v>1285</v>
      </c>
      <c r="L13" s="36" t="n">
        <f aca="false">IF(OR($A13="",$G13="",$K13="",$K13="—"),"",$K13-$G13)</f>
        <v>-165</v>
      </c>
      <c r="M13" s="39" t="str">
        <f aca="false">IF($N13="","",IF($N13="PIERDE","🔴 Pierde dinero",IF($N13="BAJO","🟠 Bajo objetivo","🟢 En objetivo")))</f>
        <v>🟢 En objetivo</v>
      </c>
      <c r="N13" s="0" t="str">
        <f aca="false">IF(OR($A13="",$G13="",$G13=0),"",IF($G13-$F13&lt;0,"PIERDE",IF(($G13-$F13)/$G13&lt;IF($J13="",$B$8,$J13),"BAJO","OK")))</f>
        <v>OK</v>
      </c>
    </row>
    <row r="14" customFormat="false" ht="15" hidden="false" customHeight="false" outlineLevel="0" collapsed="false">
      <c r="A14" s="33" t="s">
        <v>64</v>
      </c>
      <c r="B14" s="34" t="n">
        <v>150</v>
      </c>
      <c r="C14" s="34" t="n">
        <v>100</v>
      </c>
      <c r="D14" s="34" t="n">
        <v>15</v>
      </c>
      <c r="E14" s="35" t="n">
        <f aca="false">IF($A14="","",$B$7)</f>
        <v>75</v>
      </c>
      <c r="F14" s="36" t="n">
        <f aca="false">IF($A14="","",SUM($B14:$D14)+$B$7)</f>
        <v>340</v>
      </c>
      <c r="G14" s="34" t="n">
        <v>330</v>
      </c>
      <c r="H14" s="36" t="n">
        <f aca="false">IF(OR($A14="",$G14=""),"",$G14-$F14)</f>
        <v>-10</v>
      </c>
      <c r="I14" s="37" t="n">
        <f aca="false">IF(OR($A14="",$G14="",$G14=0),"",($G14-$F14)/$G14)</f>
        <v>-0.0303030303030303</v>
      </c>
      <c r="J14" s="38"/>
      <c r="K14" s="36" t="n">
        <f aca="false">IF($A14="","",IF(IF($J14="",$B$8,$J14)&gt;=1,"—",ROUNDUP($F14/(1-IF($J14="",$B$8,$J14)),0)))</f>
        <v>524</v>
      </c>
      <c r="L14" s="36" t="n">
        <f aca="false">IF(OR($A14="",$G14="",$K14="",$K14="—"),"",$K14-$G14)</f>
        <v>194</v>
      </c>
      <c r="M14" s="39" t="str">
        <f aca="false">IF($N14="","",IF($N14="PIERDE","🔴 Pierde dinero",IF($N14="BAJO","🟠 Bajo objetivo","🟢 En objetivo")))</f>
        <v>🔴 Pierde dinero</v>
      </c>
      <c r="N14" s="0" t="str">
        <f aca="false">IF(OR($A14="",$G14="",$G14=0),"",IF($G14-$F14&lt;0,"PIERDE",IF(($G14-$F14)/$G14&lt;IF($J14="",$B$8,$J14),"BAJO","OK")))</f>
        <v>PIERDE</v>
      </c>
    </row>
    <row r="15" customFormat="false" ht="15" hidden="false" customHeight="false" outlineLevel="0" collapsed="false">
      <c r="A15" s="33" t="s">
        <v>65</v>
      </c>
      <c r="B15" s="34" t="n">
        <v>1500</v>
      </c>
      <c r="C15" s="34" t="n">
        <v>900</v>
      </c>
      <c r="D15" s="34" t="n">
        <v>120</v>
      </c>
      <c r="E15" s="35" t="n">
        <f aca="false">IF($A15="","",$B$7)</f>
        <v>75</v>
      </c>
      <c r="F15" s="36" t="n">
        <f aca="false">IF($A15="","",SUM($B15:$D15)+$B$7)</f>
        <v>2595</v>
      </c>
      <c r="G15" s="34" t="n">
        <v>4200</v>
      </c>
      <c r="H15" s="36" t="n">
        <f aca="false">IF(OR($A15="",$G15=""),"",$G15-$F15)</f>
        <v>1605</v>
      </c>
      <c r="I15" s="37" t="n">
        <f aca="false">IF(OR($A15="",$G15="",$G15=0),"",($G15-$F15)/$G15)</f>
        <v>0.382142857142857</v>
      </c>
      <c r="J15" s="38"/>
      <c r="K15" s="36" t="n">
        <f aca="false">IF($A15="","",IF(IF($J15="",$B$8,$J15)&gt;=1,"—",ROUNDUP($F15/(1-IF($J15="",$B$8,$J15)),0)))</f>
        <v>3993</v>
      </c>
      <c r="L15" s="36" t="n">
        <f aca="false">IF(OR($A15="",$G15="",$K15="",$K15="—"),"",$K15-$G15)</f>
        <v>-207</v>
      </c>
      <c r="M15" s="39" t="str">
        <f aca="false">IF($N15="","",IF($N15="PIERDE","🔴 Pierde dinero",IF($N15="BAJO","🟠 Bajo objetivo","🟢 En objetivo")))</f>
        <v>🟢 En objetivo</v>
      </c>
      <c r="N15" s="0" t="str">
        <f aca="false">IF(OR($A15="",$G15="",$G15=0),"",IF($G15-$F15&lt;0,"PIERDE",IF(($G15-$F15)/$G15&lt;IF($J15="",$B$8,$J15),"BAJO","OK")))</f>
        <v>OK</v>
      </c>
    </row>
    <row r="16" customFormat="false" ht="15" hidden="false" customHeight="false" outlineLevel="0" collapsed="false">
      <c r="A16" s="33" t="s">
        <v>66</v>
      </c>
      <c r="B16" s="34" t="n">
        <v>260</v>
      </c>
      <c r="C16" s="34" t="n">
        <v>180</v>
      </c>
      <c r="D16" s="34" t="n">
        <v>25</v>
      </c>
      <c r="E16" s="35" t="n">
        <f aca="false">IF($A16="","",$B$7)</f>
        <v>75</v>
      </c>
      <c r="F16" s="36" t="n">
        <f aca="false">IF($A16="","",SUM($B16:$D16)+$B$7)</f>
        <v>540</v>
      </c>
      <c r="G16" s="34" t="n">
        <v>750</v>
      </c>
      <c r="H16" s="36" t="n">
        <f aca="false">IF(OR($A16="",$G16=""),"",$G16-$F16)</f>
        <v>210</v>
      </c>
      <c r="I16" s="37" t="n">
        <f aca="false">IF(OR($A16="",$G16="",$G16=0),"",($G16-$F16)/$G16)</f>
        <v>0.28</v>
      </c>
      <c r="J16" s="38"/>
      <c r="K16" s="36" t="n">
        <f aca="false">IF($A16="","",IF(IF($J16="",$B$8,$J16)&gt;=1,"—",ROUNDUP($F16/(1-IF($J16="",$B$8,$J16)),0)))</f>
        <v>831</v>
      </c>
      <c r="L16" s="36" t="n">
        <f aca="false">IF(OR($A16="",$G16="",$K16="",$K16="—"),"",$K16-$G16)</f>
        <v>81</v>
      </c>
      <c r="M16" s="39" t="str">
        <f aca="false">IF($N16="","",IF($N16="PIERDE","🔴 Pierde dinero",IF($N16="BAJO","🟠 Bajo objetivo","🟢 En objetivo")))</f>
        <v>🟠 Bajo objetivo</v>
      </c>
      <c r="N16" s="0" t="str">
        <f aca="false">IF(OR($A16="",$G16="",$G16=0),"",IF($G16-$F16&lt;0,"PIERDE",IF(($G16-$F16)/$G16&lt;IF($J16="",$B$8,$J16),"BAJO","OK")))</f>
        <v>BAJO</v>
      </c>
    </row>
    <row r="17" customFormat="false" ht="15" hidden="false" customHeight="false" outlineLevel="0" collapsed="false">
      <c r="A17" s="33" t="s">
        <v>67</v>
      </c>
      <c r="B17" s="34" t="n">
        <v>680</v>
      </c>
      <c r="C17" s="34" t="n">
        <v>400</v>
      </c>
      <c r="D17" s="34" t="n">
        <v>60</v>
      </c>
      <c r="E17" s="35" t="n">
        <f aca="false">IF($A17="","",$B$7)</f>
        <v>75</v>
      </c>
      <c r="F17" s="36" t="n">
        <f aca="false">IF($A17="","",SUM($B17:$D17)+$B$7)</f>
        <v>1215</v>
      </c>
      <c r="G17" s="34" t="n">
        <v>2100</v>
      </c>
      <c r="H17" s="36" t="n">
        <f aca="false">IF(OR($A17="",$G17=""),"",$G17-$F17)</f>
        <v>885</v>
      </c>
      <c r="I17" s="37" t="n">
        <f aca="false">IF(OR($A17="",$G17="",$G17=0),"",($G17-$F17)/$G17)</f>
        <v>0.421428571428571</v>
      </c>
      <c r="J17" s="38"/>
      <c r="K17" s="36" t="n">
        <f aca="false">IF($A17="","",IF(IF($J17="",$B$8,$J17)&gt;=1,"—",ROUNDUP($F17/(1-IF($J17="",$B$8,$J17)),0)))</f>
        <v>1870</v>
      </c>
      <c r="L17" s="36" t="n">
        <f aca="false">IF(OR($A17="",$G17="",$K17="",$K17="—"),"",$K17-$G17)</f>
        <v>-230</v>
      </c>
      <c r="M17" s="39" t="str">
        <f aca="false">IF($N17="","",IF($N17="PIERDE","🔴 Pierde dinero",IF($N17="BAJO","🟠 Bajo objetivo","🟢 En objetivo")))</f>
        <v>🟢 En objetivo</v>
      </c>
      <c r="N17" s="0" t="str">
        <f aca="false">IF(OR($A17="",$G17="",$G17=0),"",IF($G17-$F17&lt;0,"PIERDE",IF(($G17-$F17)/$G17&lt;IF($J17="",$B$8,$J17),"BAJO","OK")))</f>
        <v>OK</v>
      </c>
    </row>
    <row r="18" customFormat="false" ht="15" hidden="false" customHeight="false" outlineLevel="0" collapsed="false">
      <c r="A18" s="33" t="s">
        <v>68</v>
      </c>
      <c r="B18" s="34" t="n">
        <v>90</v>
      </c>
      <c r="C18" s="34" t="n">
        <v>60</v>
      </c>
      <c r="D18" s="34" t="n">
        <v>10</v>
      </c>
      <c r="E18" s="35" t="n">
        <f aca="false">IF($A18="","",$B$7)</f>
        <v>75</v>
      </c>
      <c r="F18" s="36" t="n">
        <f aca="false">IF($A18="","",SUM($B18:$D18)+$B$7)</f>
        <v>235</v>
      </c>
      <c r="G18" s="34" t="n">
        <v>420</v>
      </c>
      <c r="H18" s="36" t="n">
        <f aca="false">IF(OR($A18="",$G18=""),"",$G18-$F18)</f>
        <v>185</v>
      </c>
      <c r="I18" s="37" t="n">
        <f aca="false">IF(OR($A18="",$G18="",$G18=0),"",($G18-$F18)/$G18)</f>
        <v>0.44047619047619</v>
      </c>
      <c r="J18" s="38"/>
      <c r="K18" s="36" t="n">
        <f aca="false">IF($A18="","",IF(IF($J18="",$B$8,$J18)&gt;=1,"—",ROUNDUP($F18/(1-IF($J18="",$B$8,$J18)),0)))</f>
        <v>362</v>
      </c>
      <c r="L18" s="36" t="n">
        <f aca="false">IF(OR($A18="",$G18="",$K18="",$K18="—"),"",$K18-$G18)</f>
        <v>-58</v>
      </c>
      <c r="M18" s="39" t="str">
        <f aca="false">IF($N18="","",IF($N18="PIERDE","🔴 Pierde dinero",IF($N18="BAJO","🟠 Bajo objetivo","🟢 En objetivo")))</f>
        <v>🟢 En objetivo</v>
      </c>
      <c r="N18" s="0" t="str">
        <f aca="false">IF(OR($A18="",$G18="",$G18=0),"",IF($G18-$F18&lt;0,"PIERDE",IF(($G18-$F18)/$G18&lt;IF($J18="",$B$8,$J18),"BAJO","OK")))</f>
        <v>OK</v>
      </c>
    </row>
    <row r="19" customFormat="false" ht="15" hidden="false" customHeight="false" outlineLevel="0" collapsed="false">
      <c r="A19" s="33" t="s">
        <v>69</v>
      </c>
      <c r="B19" s="34" t="n">
        <v>3800</v>
      </c>
      <c r="C19" s="34" t="n">
        <v>2200</v>
      </c>
      <c r="D19" s="34" t="n">
        <v>250</v>
      </c>
      <c r="E19" s="35" t="n">
        <f aca="false">IF($A19="","",$B$7)</f>
        <v>75</v>
      </c>
      <c r="F19" s="36" t="n">
        <f aca="false">IF($A19="","",SUM($B19:$D19)+$B$7)</f>
        <v>6325</v>
      </c>
      <c r="G19" s="34" t="n">
        <v>9800</v>
      </c>
      <c r="H19" s="36" t="n">
        <f aca="false">IF(OR($A19="",$G19=""),"",$G19-$F19)</f>
        <v>3475</v>
      </c>
      <c r="I19" s="37" t="n">
        <f aca="false">IF(OR($A19="",$G19="",$G19=0),"",($G19-$F19)/$G19)</f>
        <v>0.354591836734694</v>
      </c>
      <c r="J19" s="38"/>
      <c r="K19" s="36" t="n">
        <f aca="false">IF($A19="","",IF(IF($J19="",$B$8,$J19)&gt;=1,"—",ROUNDUP($F19/(1-IF($J19="",$B$8,$J19)),0)))</f>
        <v>9731</v>
      </c>
      <c r="L19" s="36" t="n">
        <f aca="false">IF(OR($A19="",$G19="",$K19="",$K19="—"),"",$K19-$G19)</f>
        <v>-69</v>
      </c>
      <c r="M19" s="39" t="str">
        <f aca="false">IF($N19="","",IF($N19="PIERDE","🔴 Pierde dinero",IF($N19="BAJO","🟠 Bajo objetivo","🟢 En objetivo")))</f>
        <v>🟢 En objetivo</v>
      </c>
      <c r="N19" s="0" t="str">
        <f aca="false">IF(OR($A19="",$G19="",$G19=0),"",IF($G19-$F19&lt;0,"PIERDE",IF(($G19-$F19)/$G19&lt;IF($J19="",$B$8,$J19),"BAJO","OK")))</f>
        <v>OK</v>
      </c>
    </row>
    <row r="20" customFormat="false" ht="15" hidden="false" customHeight="false" outlineLevel="0" collapsed="false">
      <c r="A20" s="33"/>
      <c r="B20" s="34"/>
      <c r="C20" s="34"/>
      <c r="D20" s="34"/>
      <c r="E20" s="35" t="str">
        <f aca="false">IF($A20="","",$B$7)</f>
        <v/>
      </c>
      <c r="F20" s="36" t="str">
        <f aca="false">IF($A20="","",SUM($B20:$D20)+$B$7)</f>
        <v/>
      </c>
      <c r="G20" s="34"/>
      <c r="H20" s="36" t="str">
        <f aca="false">IF(OR($A20="",$G20=""),"",$G20-$F20)</f>
        <v/>
      </c>
      <c r="I20" s="37" t="str">
        <f aca="false">IF(OR($A20="",$G20="",$G20=0),"",($G20-$F20)/$G20)</f>
        <v/>
      </c>
      <c r="J20" s="38"/>
      <c r="K20" s="36" t="str">
        <f aca="false">IF($A20="","",IF(IF($J20="",$B$8,$J20)&gt;=1,"—",ROUNDUP($F20/(1-IF($J20="",$B$8,$J20)),0)))</f>
        <v/>
      </c>
      <c r="L20" s="36" t="str">
        <f aca="false">IF(OR($A20="",$G20="",$K20="",$K20="—"),"",$K20-$G20)</f>
        <v/>
      </c>
      <c r="M20" s="39" t="str">
        <f aca="false">IF($N20="","",IF($N20="PIERDE","🔴 Pierde dinero",IF($N20="BAJO","🟠 Bajo objetivo","🟢 En objetivo")))</f>
        <v/>
      </c>
      <c r="N20" s="0" t="str">
        <f aca="false">IF(OR($A20="",$G20="",$G20=0),"",IF($G20-$F20&lt;0,"PIERDE",IF(($G20-$F20)/$G20&lt;IF($J20="",$B$8,$J20),"BAJO","OK")))</f>
        <v/>
      </c>
    </row>
    <row r="21" customFormat="false" ht="15" hidden="false" customHeight="false" outlineLevel="0" collapsed="false">
      <c r="A21" s="33"/>
      <c r="B21" s="34"/>
      <c r="C21" s="34"/>
      <c r="D21" s="34"/>
      <c r="E21" s="35" t="str">
        <f aca="false">IF($A21="","",$B$7)</f>
        <v/>
      </c>
      <c r="F21" s="36" t="str">
        <f aca="false">IF($A21="","",SUM($B21:$D21)+$B$7)</f>
        <v/>
      </c>
      <c r="G21" s="34"/>
      <c r="H21" s="36" t="str">
        <f aca="false">IF(OR($A21="",$G21=""),"",$G21-$F21)</f>
        <v/>
      </c>
      <c r="I21" s="37" t="str">
        <f aca="false">IF(OR($A21="",$G21="",$G21=0),"",($G21-$F21)/$G21)</f>
        <v/>
      </c>
      <c r="J21" s="38"/>
      <c r="K21" s="36" t="str">
        <f aca="false">IF($A21="","",IF(IF($J21="",$B$8,$J21)&gt;=1,"—",ROUNDUP($F21/(1-IF($J21="",$B$8,$J21)),0)))</f>
        <v/>
      </c>
      <c r="L21" s="36" t="str">
        <f aca="false">IF(OR($A21="",$G21="",$K21="",$K21="—"),"",$K21-$G21)</f>
        <v/>
      </c>
      <c r="M21" s="39" t="str">
        <f aca="false">IF($N21="","",IF($N21="PIERDE","🔴 Pierde dinero",IF($N21="BAJO","🟠 Bajo objetivo","🟢 En objetivo")))</f>
        <v/>
      </c>
      <c r="N21" s="0" t="str">
        <f aca="false">IF(OR($A21="",$G21="",$G21=0),"",IF($G21-$F21&lt;0,"PIERDE",IF(($G21-$F21)/$G21&lt;IF($J21="",$B$8,$J21),"BAJO","OK")))</f>
        <v/>
      </c>
    </row>
    <row r="22" customFormat="false" ht="15" hidden="false" customHeight="false" outlineLevel="0" collapsed="false">
      <c r="A22" s="33"/>
      <c r="B22" s="34"/>
      <c r="C22" s="34"/>
      <c r="D22" s="34"/>
      <c r="E22" s="35" t="str">
        <f aca="false">IF($A22="","",$B$7)</f>
        <v/>
      </c>
      <c r="F22" s="36" t="str">
        <f aca="false">IF($A22="","",SUM($B22:$D22)+$B$7)</f>
        <v/>
      </c>
      <c r="G22" s="34"/>
      <c r="H22" s="36" t="str">
        <f aca="false">IF(OR($A22="",$G22=""),"",$G22-$F22)</f>
        <v/>
      </c>
      <c r="I22" s="37" t="str">
        <f aca="false">IF(OR($A22="",$G22="",$G22=0),"",($G22-$F22)/$G22)</f>
        <v/>
      </c>
      <c r="J22" s="38"/>
      <c r="K22" s="36" t="str">
        <f aca="false">IF($A22="","",IF(IF($J22="",$B$8,$J22)&gt;=1,"—",ROUNDUP($F22/(1-IF($J22="",$B$8,$J22)),0)))</f>
        <v/>
      </c>
      <c r="L22" s="36" t="str">
        <f aca="false">IF(OR($A22="",$G22="",$K22="",$K22="—"),"",$K22-$G22)</f>
        <v/>
      </c>
      <c r="M22" s="39" t="str">
        <f aca="false">IF($N22="","",IF($N22="PIERDE","🔴 Pierde dinero",IF($N22="BAJO","🟠 Bajo objetivo","🟢 En objetivo")))</f>
        <v/>
      </c>
      <c r="N22" s="0" t="str">
        <f aca="false">IF(OR($A22="",$G22="",$G22=0),"",IF($G22-$F22&lt;0,"PIERDE",IF(($G22-$F22)/$G22&lt;IF($J22="",$B$8,$J22),"BAJO","OK")))</f>
        <v/>
      </c>
    </row>
    <row r="23" customFormat="false" ht="15" hidden="false" customHeight="false" outlineLevel="0" collapsed="false">
      <c r="A23" s="33"/>
      <c r="B23" s="34"/>
      <c r="C23" s="34"/>
      <c r="D23" s="34"/>
      <c r="E23" s="35" t="str">
        <f aca="false">IF($A23="","",$B$7)</f>
        <v/>
      </c>
      <c r="F23" s="36" t="str">
        <f aca="false">IF($A23="","",SUM($B23:$D23)+$B$7)</f>
        <v/>
      </c>
      <c r="G23" s="34"/>
      <c r="H23" s="36" t="str">
        <f aca="false">IF(OR($A23="",$G23=""),"",$G23-$F23)</f>
        <v/>
      </c>
      <c r="I23" s="37" t="str">
        <f aca="false">IF(OR($A23="",$G23="",$G23=0),"",($G23-$F23)/$G23)</f>
        <v/>
      </c>
      <c r="J23" s="38"/>
      <c r="K23" s="36" t="str">
        <f aca="false">IF($A23="","",IF(IF($J23="",$B$8,$J23)&gt;=1,"—",ROUNDUP($F23/(1-IF($J23="",$B$8,$J23)),0)))</f>
        <v/>
      </c>
      <c r="L23" s="36" t="str">
        <f aca="false">IF(OR($A23="",$G23="",$K23="",$K23="—"),"",$K23-$G23)</f>
        <v/>
      </c>
      <c r="M23" s="39" t="str">
        <f aca="false">IF($N23="","",IF($N23="PIERDE","🔴 Pierde dinero",IF($N23="BAJO","🟠 Bajo objetivo","🟢 En objetivo")))</f>
        <v/>
      </c>
      <c r="N23" s="0" t="str">
        <f aca="false">IF(OR($A23="",$G23="",$G23=0),"",IF($G23-$F23&lt;0,"PIERDE",IF(($G23-$F23)/$G23&lt;IF($J23="",$B$8,$J23),"BAJO","OK")))</f>
        <v/>
      </c>
    </row>
    <row r="24" customFormat="false" ht="15" hidden="false" customHeight="false" outlineLevel="0" collapsed="false">
      <c r="A24" s="33"/>
      <c r="B24" s="34"/>
      <c r="C24" s="34"/>
      <c r="D24" s="34"/>
      <c r="E24" s="35" t="str">
        <f aca="false">IF($A24="","",$B$7)</f>
        <v/>
      </c>
      <c r="F24" s="36" t="str">
        <f aca="false">IF($A24="","",SUM($B24:$D24)+$B$7)</f>
        <v/>
      </c>
      <c r="G24" s="34"/>
      <c r="H24" s="36" t="str">
        <f aca="false">IF(OR($A24="",$G24=""),"",$G24-$F24)</f>
        <v/>
      </c>
      <c r="I24" s="37" t="str">
        <f aca="false">IF(OR($A24="",$G24="",$G24=0),"",($G24-$F24)/$G24)</f>
        <v/>
      </c>
      <c r="J24" s="38"/>
      <c r="K24" s="36" t="str">
        <f aca="false">IF($A24="","",IF(IF($J24="",$B$8,$J24)&gt;=1,"—",ROUNDUP($F24/(1-IF($J24="",$B$8,$J24)),0)))</f>
        <v/>
      </c>
      <c r="L24" s="36" t="str">
        <f aca="false">IF(OR($A24="",$G24="",$K24="",$K24="—"),"",$K24-$G24)</f>
        <v/>
      </c>
      <c r="M24" s="39" t="str">
        <f aca="false">IF($N24="","",IF($N24="PIERDE","🔴 Pierde dinero",IF($N24="BAJO","🟠 Bajo objetivo","🟢 En objetivo")))</f>
        <v/>
      </c>
      <c r="N24" s="0" t="str">
        <f aca="false">IF(OR($A24="",$G24="",$G24=0),"",IF($G24-$F24&lt;0,"PIERDE",IF(($G24-$F24)/$G24&lt;IF($J24="",$B$8,$J24),"BAJO","OK")))</f>
        <v/>
      </c>
    </row>
    <row r="25" customFormat="false" ht="15" hidden="false" customHeight="false" outlineLevel="0" collapsed="false">
      <c r="A25" s="33"/>
      <c r="B25" s="34"/>
      <c r="C25" s="34"/>
      <c r="D25" s="34"/>
      <c r="E25" s="35" t="str">
        <f aca="false">IF($A25="","",$B$7)</f>
        <v/>
      </c>
      <c r="F25" s="36" t="str">
        <f aca="false">IF($A25="","",SUM($B25:$D25)+$B$7)</f>
        <v/>
      </c>
      <c r="G25" s="34"/>
      <c r="H25" s="36" t="str">
        <f aca="false">IF(OR($A25="",$G25=""),"",$G25-$F25)</f>
        <v/>
      </c>
      <c r="I25" s="37" t="str">
        <f aca="false">IF(OR($A25="",$G25="",$G25=0),"",($G25-$F25)/$G25)</f>
        <v/>
      </c>
      <c r="J25" s="38"/>
      <c r="K25" s="36" t="str">
        <f aca="false">IF($A25="","",IF(IF($J25="",$B$8,$J25)&gt;=1,"—",ROUNDUP($F25/(1-IF($J25="",$B$8,$J25)),0)))</f>
        <v/>
      </c>
      <c r="L25" s="36" t="str">
        <f aca="false">IF(OR($A25="",$G25="",$K25="",$K25="—"),"",$K25-$G25)</f>
        <v/>
      </c>
      <c r="M25" s="39" t="str">
        <f aca="false">IF($N25="","",IF($N25="PIERDE","🔴 Pierde dinero",IF($N25="BAJO","🟠 Bajo objetivo","🟢 En objetivo")))</f>
        <v/>
      </c>
      <c r="N25" s="0" t="str">
        <f aca="false">IF(OR($A25="",$G25="",$G25=0),"",IF($G25-$F25&lt;0,"PIERDE",IF(($G25-$F25)/$G25&lt;IF($J25="",$B$8,$J25),"BAJO","OK")))</f>
        <v/>
      </c>
    </row>
    <row r="26" customFormat="false" ht="15" hidden="false" customHeight="false" outlineLevel="0" collapsed="false">
      <c r="A26" s="33"/>
      <c r="B26" s="34"/>
      <c r="C26" s="34"/>
      <c r="D26" s="34"/>
      <c r="E26" s="35" t="str">
        <f aca="false">IF($A26="","",$B$7)</f>
        <v/>
      </c>
      <c r="F26" s="36" t="str">
        <f aca="false">IF($A26="","",SUM($B26:$D26)+$B$7)</f>
        <v/>
      </c>
      <c r="G26" s="34"/>
      <c r="H26" s="36" t="str">
        <f aca="false">IF(OR($A26="",$G26=""),"",$G26-$F26)</f>
        <v/>
      </c>
      <c r="I26" s="37" t="str">
        <f aca="false">IF(OR($A26="",$G26="",$G26=0),"",($G26-$F26)/$G26)</f>
        <v/>
      </c>
      <c r="J26" s="38"/>
      <c r="K26" s="36" t="str">
        <f aca="false">IF($A26="","",IF(IF($J26="",$B$8,$J26)&gt;=1,"—",ROUNDUP($F26/(1-IF($J26="",$B$8,$J26)),0)))</f>
        <v/>
      </c>
      <c r="L26" s="36" t="str">
        <f aca="false">IF(OR($A26="",$G26="",$K26="",$K26="—"),"",$K26-$G26)</f>
        <v/>
      </c>
      <c r="M26" s="39" t="str">
        <f aca="false">IF($N26="","",IF($N26="PIERDE","🔴 Pierde dinero",IF($N26="BAJO","🟠 Bajo objetivo","🟢 En objetivo")))</f>
        <v/>
      </c>
      <c r="N26" s="0" t="str">
        <f aca="false">IF(OR($A26="",$G26="",$G26=0),"",IF($G26-$F26&lt;0,"PIERDE",IF(($G26-$F26)/$G26&lt;IF($J26="",$B$8,$J26),"BAJO","OK")))</f>
        <v/>
      </c>
    </row>
    <row r="27" customFormat="false" ht="15" hidden="false" customHeight="false" outlineLevel="0" collapsed="false">
      <c r="A27" s="33"/>
      <c r="B27" s="34"/>
      <c r="C27" s="34"/>
      <c r="D27" s="34"/>
      <c r="E27" s="35" t="str">
        <f aca="false">IF($A27="","",$B$7)</f>
        <v/>
      </c>
      <c r="F27" s="36" t="str">
        <f aca="false">IF($A27="","",SUM($B27:$D27)+$B$7)</f>
        <v/>
      </c>
      <c r="G27" s="34"/>
      <c r="H27" s="36" t="str">
        <f aca="false">IF(OR($A27="",$G27=""),"",$G27-$F27)</f>
        <v/>
      </c>
      <c r="I27" s="37" t="str">
        <f aca="false">IF(OR($A27="",$G27="",$G27=0),"",($G27-$F27)/$G27)</f>
        <v/>
      </c>
      <c r="J27" s="38"/>
      <c r="K27" s="36" t="str">
        <f aca="false">IF($A27="","",IF(IF($J27="",$B$8,$J27)&gt;=1,"—",ROUNDUP($F27/(1-IF($J27="",$B$8,$J27)),0)))</f>
        <v/>
      </c>
      <c r="L27" s="36" t="str">
        <f aca="false">IF(OR($A27="",$G27="",$K27="",$K27="—"),"",$K27-$G27)</f>
        <v/>
      </c>
      <c r="M27" s="39" t="str">
        <f aca="false">IF($N27="","",IF($N27="PIERDE","🔴 Pierde dinero",IF($N27="BAJO","🟠 Bajo objetivo","🟢 En objetivo")))</f>
        <v/>
      </c>
      <c r="N27" s="0" t="str">
        <f aca="false">IF(OR($A27="",$G27="",$G27=0),"",IF($G27-$F27&lt;0,"PIERDE",IF(($G27-$F27)/$G27&lt;IF($J27="",$B$8,$J27),"BAJO","OK")))</f>
        <v/>
      </c>
    </row>
    <row r="28" customFormat="false" ht="15" hidden="false" customHeight="false" outlineLevel="0" collapsed="false">
      <c r="A28" s="33"/>
      <c r="B28" s="34"/>
      <c r="C28" s="34"/>
      <c r="D28" s="34"/>
      <c r="E28" s="35" t="str">
        <f aca="false">IF($A28="","",$B$7)</f>
        <v/>
      </c>
      <c r="F28" s="36" t="str">
        <f aca="false">IF($A28="","",SUM($B28:$D28)+$B$7)</f>
        <v/>
      </c>
      <c r="G28" s="34"/>
      <c r="H28" s="36" t="str">
        <f aca="false">IF(OR($A28="",$G28=""),"",$G28-$F28)</f>
        <v/>
      </c>
      <c r="I28" s="37" t="str">
        <f aca="false">IF(OR($A28="",$G28="",$G28=0),"",($G28-$F28)/$G28)</f>
        <v/>
      </c>
      <c r="J28" s="38"/>
      <c r="K28" s="36" t="str">
        <f aca="false">IF($A28="","",IF(IF($J28="",$B$8,$J28)&gt;=1,"—",ROUNDUP($F28/(1-IF($J28="",$B$8,$J28)),0)))</f>
        <v/>
      </c>
      <c r="L28" s="36" t="str">
        <f aca="false">IF(OR($A28="",$G28="",$K28="",$K28="—"),"",$K28-$G28)</f>
        <v/>
      </c>
      <c r="M28" s="39" t="str">
        <f aca="false">IF($N28="","",IF($N28="PIERDE","🔴 Pierde dinero",IF($N28="BAJO","🟠 Bajo objetivo","🟢 En objetivo")))</f>
        <v/>
      </c>
      <c r="N28" s="0" t="str">
        <f aca="false">IF(OR($A28="",$G28="",$G28=0),"",IF($G28-$F28&lt;0,"PIERDE",IF(($G28-$F28)/$G28&lt;IF($J28="",$B$8,$J28),"BAJO","OK")))</f>
        <v/>
      </c>
    </row>
    <row r="29" customFormat="false" ht="15" hidden="false" customHeight="false" outlineLevel="0" collapsed="false">
      <c r="A29" s="33"/>
      <c r="B29" s="34"/>
      <c r="C29" s="34"/>
      <c r="D29" s="34"/>
      <c r="E29" s="35" t="str">
        <f aca="false">IF($A29="","",$B$7)</f>
        <v/>
      </c>
      <c r="F29" s="36" t="str">
        <f aca="false">IF($A29="","",SUM($B29:$D29)+$B$7)</f>
        <v/>
      </c>
      <c r="G29" s="34"/>
      <c r="H29" s="36" t="str">
        <f aca="false">IF(OR($A29="",$G29=""),"",$G29-$F29)</f>
        <v/>
      </c>
      <c r="I29" s="37" t="str">
        <f aca="false">IF(OR($A29="",$G29="",$G29=0),"",($G29-$F29)/$G29)</f>
        <v/>
      </c>
      <c r="J29" s="38"/>
      <c r="K29" s="36" t="str">
        <f aca="false">IF($A29="","",IF(IF($J29="",$B$8,$J29)&gt;=1,"—",ROUNDUP($F29/(1-IF($J29="",$B$8,$J29)),0)))</f>
        <v/>
      </c>
      <c r="L29" s="36" t="str">
        <f aca="false">IF(OR($A29="",$G29="",$K29="",$K29="—"),"",$K29-$G29)</f>
        <v/>
      </c>
      <c r="M29" s="39" t="str">
        <f aca="false">IF($N29="","",IF($N29="PIERDE","🔴 Pierde dinero",IF($N29="BAJO","🟠 Bajo objetivo","🟢 En objetivo")))</f>
        <v/>
      </c>
      <c r="N29" s="0" t="str">
        <f aca="false">IF(OR($A29="",$G29="",$G29=0),"",IF($G29-$F29&lt;0,"PIERDE",IF(($G29-$F29)/$G29&lt;IF($J29="",$B$8,$J29),"BAJO","OK")))</f>
        <v/>
      </c>
    </row>
    <row r="30" customFormat="false" ht="15" hidden="false" customHeight="false" outlineLevel="0" collapsed="false">
      <c r="A30" s="33"/>
      <c r="B30" s="34"/>
      <c r="C30" s="34"/>
      <c r="D30" s="34"/>
      <c r="E30" s="35" t="str">
        <f aca="false">IF($A30="","",$B$7)</f>
        <v/>
      </c>
      <c r="F30" s="36" t="str">
        <f aca="false">IF($A30="","",SUM($B30:$D30)+$B$7)</f>
        <v/>
      </c>
      <c r="G30" s="34"/>
      <c r="H30" s="36" t="str">
        <f aca="false">IF(OR($A30="",$G30=""),"",$G30-$F30)</f>
        <v/>
      </c>
      <c r="I30" s="37" t="str">
        <f aca="false">IF(OR($A30="",$G30="",$G30=0),"",($G30-$F30)/$G30)</f>
        <v/>
      </c>
      <c r="J30" s="38"/>
      <c r="K30" s="36" t="str">
        <f aca="false">IF($A30="","",IF(IF($J30="",$B$8,$J30)&gt;=1,"—",ROUNDUP($F30/(1-IF($J30="",$B$8,$J30)),0)))</f>
        <v/>
      </c>
      <c r="L30" s="36" t="str">
        <f aca="false">IF(OR($A30="",$G30="",$K30="",$K30="—"),"",$K30-$G30)</f>
        <v/>
      </c>
      <c r="M30" s="39" t="str">
        <f aca="false">IF($N30="","",IF($N30="PIERDE","🔴 Pierde dinero",IF($N30="BAJO","🟠 Bajo objetivo","🟢 En objetivo")))</f>
        <v/>
      </c>
      <c r="N30" s="0" t="str">
        <f aca="false">IF(OR($A30="",$G30="",$G30=0),"",IF($G30-$F30&lt;0,"PIERDE",IF(($G30-$F30)/$G30&lt;IF($J30="",$B$8,$J30),"BAJO","OK")))</f>
        <v/>
      </c>
    </row>
    <row r="31" customFormat="false" ht="15" hidden="false" customHeight="false" outlineLevel="0" collapsed="false">
      <c r="A31" s="33"/>
      <c r="B31" s="34"/>
      <c r="C31" s="34"/>
      <c r="D31" s="34"/>
      <c r="E31" s="35" t="str">
        <f aca="false">IF($A31="","",$B$7)</f>
        <v/>
      </c>
      <c r="F31" s="36" t="str">
        <f aca="false">IF($A31="","",SUM($B31:$D31)+$B$7)</f>
        <v/>
      </c>
      <c r="G31" s="34"/>
      <c r="H31" s="36" t="str">
        <f aca="false">IF(OR($A31="",$G31=""),"",$G31-$F31)</f>
        <v/>
      </c>
      <c r="I31" s="37" t="str">
        <f aca="false">IF(OR($A31="",$G31="",$G31=0),"",($G31-$F31)/$G31)</f>
        <v/>
      </c>
      <c r="J31" s="38"/>
      <c r="K31" s="36" t="str">
        <f aca="false">IF($A31="","",IF(IF($J31="",$B$8,$J31)&gt;=1,"—",ROUNDUP($F31/(1-IF($J31="",$B$8,$J31)),0)))</f>
        <v/>
      </c>
      <c r="L31" s="36" t="str">
        <f aca="false">IF(OR($A31="",$G31="",$K31="",$K31="—"),"",$K31-$G31)</f>
        <v/>
      </c>
      <c r="M31" s="39" t="str">
        <f aca="false">IF($N31="","",IF($N31="PIERDE","🔴 Pierde dinero",IF($N31="BAJO","🟠 Bajo objetivo","🟢 En objetivo")))</f>
        <v/>
      </c>
      <c r="N31" s="0" t="str">
        <f aca="false">IF(OR($A31="",$G31="",$G31=0),"",IF($G31-$F31&lt;0,"PIERDE",IF(($G31-$F31)/$G31&lt;IF($J31="",$B$8,$J31),"BAJO","OK")))</f>
        <v/>
      </c>
    </row>
    <row r="32" customFormat="false" ht="15" hidden="false" customHeight="false" outlineLevel="0" collapsed="false">
      <c r="A32" s="33"/>
      <c r="B32" s="34"/>
      <c r="C32" s="34"/>
      <c r="D32" s="34"/>
      <c r="E32" s="35" t="str">
        <f aca="false">IF($A32="","",$B$7)</f>
        <v/>
      </c>
      <c r="F32" s="36" t="str">
        <f aca="false">IF($A32="","",SUM($B32:$D32)+$B$7)</f>
        <v/>
      </c>
      <c r="G32" s="34"/>
      <c r="H32" s="36" t="str">
        <f aca="false">IF(OR($A32="",$G32=""),"",$G32-$F32)</f>
        <v/>
      </c>
      <c r="I32" s="37" t="str">
        <f aca="false">IF(OR($A32="",$G32="",$G32=0),"",($G32-$F32)/$G32)</f>
        <v/>
      </c>
      <c r="J32" s="38"/>
      <c r="K32" s="36" t="str">
        <f aca="false">IF($A32="","",IF(IF($J32="",$B$8,$J32)&gt;=1,"—",ROUNDUP($F32/(1-IF($J32="",$B$8,$J32)),0)))</f>
        <v/>
      </c>
      <c r="L32" s="36" t="str">
        <f aca="false">IF(OR($A32="",$G32="",$K32="",$K32="—"),"",$K32-$G32)</f>
        <v/>
      </c>
      <c r="M32" s="39" t="str">
        <f aca="false">IF($N32="","",IF($N32="PIERDE","🔴 Pierde dinero",IF($N32="BAJO","🟠 Bajo objetivo","🟢 En objetivo")))</f>
        <v/>
      </c>
      <c r="N32" s="0" t="str">
        <f aca="false">IF(OR($A32="",$G32="",$G32=0),"",IF($G32-$F32&lt;0,"PIERDE",IF(($G32-$F32)/$G32&lt;IF($J32="",$B$8,$J32),"BAJO","OK")))</f>
        <v/>
      </c>
    </row>
    <row r="33" customFormat="false" ht="15" hidden="false" customHeight="false" outlineLevel="0" collapsed="false">
      <c r="A33" s="33"/>
      <c r="B33" s="34"/>
      <c r="C33" s="34"/>
      <c r="D33" s="34"/>
      <c r="E33" s="35" t="str">
        <f aca="false">IF($A33="","",$B$7)</f>
        <v/>
      </c>
      <c r="F33" s="36" t="str">
        <f aca="false">IF($A33="","",SUM($B33:$D33)+$B$7)</f>
        <v/>
      </c>
      <c r="G33" s="34"/>
      <c r="H33" s="36" t="str">
        <f aca="false">IF(OR($A33="",$G33=""),"",$G33-$F33)</f>
        <v/>
      </c>
      <c r="I33" s="37" t="str">
        <f aca="false">IF(OR($A33="",$G33="",$G33=0),"",($G33-$F33)/$G33)</f>
        <v/>
      </c>
      <c r="J33" s="38"/>
      <c r="K33" s="36" t="str">
        <f aca="false">IF($A33="","",IF(IF($J33="",$B$8,$J33)&gt;=1,"—",ROUNDUP($F33/(1-IF($J33="",$B$8,$J33)),0)))</f>
        <v/>
      </c>
      <c r="L33" s="36" t="str">
        <f aca="false">IF(OR($A33="",$G33="",$K33="",$K33="—"),"",$K33-$G33)</f>
        <v/>
      </c>
      <c r="M33" s="39" t="str">
        <f aca="false">IF($N33="","",IF($N33="PIERDE","🔴 Pierde dinero",IF($N33="BAJO","🟠 Bajo objetivo","🟢 En objetivo")))</f>
        <v/>
      </c>
      <c r="N33" s="0" t="str">
        <f aca="false">IF(OR($A33="",$G33="",$G33=0),"",IF($G33-$F33&lt;0,"PIERDE",IF(($G33-$F33)/$G33&lt;IF($J33="",$B$8,$J33),"BAJO","OK")))</f>
        <v/>
      </c>
    </row>
    <row r="34" customFormat="false" ht="15" hidden="false" customHeight="false" outlineLevel="0" collapsed="false">
      <c r="A34" s="33"/>
      <c r="B34" s="34"/>
      <c r="C34" s="34"/>
      <c r="D34" s="34"/>
      <c r="E34" s="35" t="str">
        <f aca="false">IF($A34="","",$B$7)</f>
        <v/>
      </c>
      <c r="F34" s="36" t="str">
        <f aca="false">IF($A34="","",SUM($B34:$D34)+$B$7)</f>
        <v/>
      </c>
      <c r="G34" s="34"/>
      <c r="H34" s="36" t="str">
        <f aca="false">IF(OR($A34="",$G34=""),"",$G34-$F34)</f>
        <v/>
      </c>
      <c r="I34" s="37" t="str">
        <f aca="false">IF(OR($A34="",$G34="",$G34=0),"",($G34-$F34)/$G34)</f>
        <v/>
      </c>
      <c r="J34" s="38"/>
      <c r="K34" s="36" t="str">
        <f aca="false">IF($A34="","",IF(IF($J34="",$B$8,$J34)&gt;=1,"—",ROUNDUP($F34/(1-IF($J34="",$B$8,$J34)),0)))</f>
        <v/>
      </c>
      <c r="L34" s="36" t="str">
        <f aca="false">IF(OR($A34="",$G34="",$K34="",$K34="—"),"",$K34-$G34)</f>
        <v/>
      </c>
      <c r="M34" s="39" t="str">
        <f aca="false">IF($N34="","",IF($N34="PIERDE","🔴 Pierde dinero",IF($N34="BAJO","🟠 Bajo objetivo","🟢 En objetivo")))</f>
        <v/>
      </c>
      <c r="N34" s="0" t="str">
        <f aca="false">IF(OR($A34="",$G34="",$G34=0),"",IF($G34-$F34&lt;0,"PIERDE",IF(($G34-$F34)/$G34&lt;IF($J34="",$B$8,$J34),"BAJO","OK")))</f>
        <v/>
      </c>
    </row>
    <row r="35" customFormat="false" ht="15" hidden="false" customHeight="false" outlineLevel="0" collapsed="false">
      <c r="A35" s="33"/>
      <c r="B35" s="34"/>
      <c r="C35" s="34"/>
      <c r="D35" s="34"/>
      <c r="E35" s="35" t="str">
        <f aca="false">IF($A35="","",$B$7)</f>
        <v/>
      </c>
      <c r="F35" s="36" t="str">
        <f aca="false">IF($A35="","",SUM($B35:$D35)+$B$7)</f>
        <v/>
      </c>
      <c r="G35" s="34"/>
      <c r="H35" s="36" t="str">
        <f aca="false">IF(OR($A35="",$G35=""),"",$G35-$F35)</f>
        <v/>
      </c>
      <c r="I35" s="37" t="str">
        <f aca="false">IF(OR($A35="",$G35="",$G35=0),"",($G35-$F35)/$G35)</f>
        <v/>
      </c>
      <c r="J35" s="38"/>
      <c r="K35" s="36" t="str">
        <f aca="false">IF($A35="","",IF(IF($J35="",$B$8,$J35)&gt;=1,"—",ROUNDUP($F35/(1-IF($J35="",$B$8,$J35)),0)))</f>
        <v/>
      </c>
      <c r="L35" s="36" t="str">
        <f aca="false">IF(OR($A35="",$G35="",$K35="",$K35="—"),"",$K35-$G35)</f>
        <v/>
      </c>
      <c r="M35" s="39" t="str">
        <f aca="false">IF($N35="","",IF($N35="PIERDE","🔴 Pierde dinero",IF($N35="BAJO","🟠 Bajo objetivo","🟢 En objetivo")))</f>
        <v/>
      </c>
      <c r="N35" s="0" t="str">
        <f aca="false">IF(OR($A35="",$G35="",$G35=0),"",IF($G35-$F35&lt;0,"PIERDE",IF(($G35-$F35)/$G35&lt;IF($J35="",$B$8,$J35),"BAJO","OK")))</f>
        <v/>
      </c>
    </row>
    <row r="36" customFormat="false" ht="15" hidden="false" customHeight="false" outlineLevel="0" collapsed="false">
      <c r="A36" s="33"/>
      <c r="B36" s="34"/>
      <c r="C36" s="34"/>
      <c r="D36" s="34"/>
      <c r="E36" s="35" t="str">
        <f aca="false">IF($A36="","",$B$7)</f>
        <v/>
      </c>
      <c r="F36" s="36" t="str">
        <f aca="false">IF($A36="","",SUM($B36:$D36)+$B$7)</f>
        <v/>
      </c>
      <c r="G36" s="34"/>
      <c r="H36" s="36" t="str">
        <f aca="false">IF(OR($A36="",$G36=""),"",$G36-$F36)</f>
        <v/>
      </c>
      <c r="I36" s="37" t="str">
        <f aca="false">IF(OR($A36="",$G36="",$G36=0),"",($G36-$F36)/$G36)</f>
        <v/>
      </c>
      <c r="J36" s="38"/>
      <c r="K36" s="36" t="str">
        <f aca="false">IF($A36="","",IF(IF($J36="",$B$8,$J36)&gt;=1,"—",ROUNDUP($F36/(1-IF($J36="",$B$8,$J36)),0)))</f>
        <v/>
      </c>
      <c r="L36" s="36" t="str">
        <f aca="false">IF(OR($A36="",$G36="",$K36="",$K36="—"),"",$K36-$G36)</f>
        <v/>
      </c>
      <c r="M36" s="39" t="str">
        <f aca="false">IF($N36="","",IF($N36="PIERDE","🔴 Pierde dinero",IF($N36="BAJO","🟠 Bajo objetivo","🟢 En objetivo")))</f>
        <v/>
      </c>
      <c r="N36" s="0" t="str">
        <f aca="false">IF(OR($A36="",$G36="",$G36=0),"",IF($G36-$F36&lt;0,"PIERDE",IF(($G36-$F36)/$G36&lt;IF($J36="",$B$8,$J36),"BAJO","OK")))</f>
        <v/>
      </c>
    </row>
    <row r="37" customFormat="false" ht="15" hidden="false" customHeight="false" outlineLevel="0" collapsed="false">
      <c r="A37" s="33"/>
      <c r="B37" s="34"/>
      <c r="C37" s="34"/>
      <c r="D37" s="34"/>
      <c r="E37" s="35" t="str">
        <f aca="false">IF($A37="","",$B$7)</f>
        <v/>
      </c>
      <c r="F37" s="36" t="str">
        <f aca="false">IF($A37="","",SUM($B37:$D37)+$B$7)</f>
        <v/>
      </c>
      <c r="G37" s="34"/>
      <c r="H37" s="36" t="str">
        <f aca="false">IF(OR($A37="",$G37=""),"",$G37-$F37)</f>
        <v/>
      </c>
      <c r="I37" s="37" t="str">
        <f aca="false">IF(OR($A37="",$G37="",$G37=0),"",($G37-$F37)/$G37)</f>
        <v/>
      </c>
      <c r="J37" s="38"/>
      <c r="K37" s="36" t="str">
        <f aca="false">IF($A37="","",IF(IF($J37="",$B$8,$J37)&gt;=1,"—",ROUNDUP($F37/(1-IF($J37="",$B$8,$J37)),0)))</f>
        <v/>
      </c>
      <c r="L37" s="36" t="str">
        <f aca="false">IF(OR($A37="",$G37="",$K37="",$K37="—"),"",$K37-$G37)</f>
        <v/>
      </c>
      <c r="M37" s="39" t="str">
        <f aca="false">IF($N37="","",IF($N37="PIERDE","🔴 Pierde dinero",IF($N37="BAJO","🟠 Bajo objetivo","🟢 En objetivo")))</f>
        <v/>
      </c>
      <c r="N37" s="0" t="str">
        <f aca="false">IF(OR($A37="",$G37="",$G37=0),"",IF($G37-$F37&lt;0,"PIERDE",IF(($G37-$F37)/$G37&lt;IF($J37="",$B$8,$J37),"BAJO","OK")))</f>
        <v/>
      </c>
    </row>
    <row r="38" customFormat="false" ht="15" hidden="false" customHeight="false" outlineLevel="0" collapsed="false">
      <c r="A38" s="33"/>
      <c r="B38" s="34"/>
      <c r="C38" s="34"/>
      <c r="D38" s="34"/>
      <c r="E38" s="35" t="str">
        <f aca="false">IF($A38="","",$B$7)</f>
        <v/>
      </c>
      <c r="F38" s="36" t="str">
        <f aca="false">IF($A38="","",SUM($B38:$D38)+$B$7)</f>
        <v/>
      </c>
      <c r="G38" s="34"/>
      <c r="H38" s="36" t="str">
        <f aca="false">IF(OR($A38="",$G38=""),"",$G38-$F38)</f>
        <v/>
      </c>
      <c r="I38" s="37" t="str">
        <f aca="false">IF(OR($A38="",$G38="",$G38=0),"",($G38-$F38)/$G38)</f>
        <v/>
      </c>
      <c r="J38" s="38"/>
      <c r="K38" s="36" t="str">
        <f aca="false">IF($A38="","",IF(IF($J38="",$B$8,$J38)&gt;=1,"—",ROUNDUP($F38/(1-IF($J38="",$B$8,$J38)),0)))</f>
        <v/>
      </c>
      <c r="L38" s="36" t="str">
        <f aca="false">IF(OR($A38="",$G38="",$K38="",$K38="—"),"",$K38-$G38)</f>
        <v/>
      </c>
      <c r="M38" s="39" t="str">
        <f aca="false">IF($N38="","",IF($N38="PIERDE","🔴 Pierde dinero",IF($N38="BAJO","🟠 Bajo objetivo","🟢 En objetivo")))</f>
        <v/>
      </c>
      <c r="N38" s="0" t="str">
        <f aca="false">IF(OR($A38="",$G38="",$G38=0),"",IF($G38-$F38&lt;0,"PIERDE",IF(($G38-$F38)/$G38&lt;IF($J38="",$B$8,$J38),"BAJO","OK")))</f>
        <v/>
      </c>
    </row>
    <row r="39" customFormat="false" ht="15" hidden="false" customHeight="false" outlineLevel="0" collapsed="false">
      <c r="A39" s="33"/>
      <c r="B39" s="34"/>
      <c r="C39" s="34"/>
      <c r="D39" s="34"/>
      <c r="E39" s="35" t="str">
        <f aca="false">IF($A39="","",$B$7)</f>
        <v/>
      </c>
      <c r="F39" s="36" t="str">
        <f aca="false">IF($A39="","",SUM($B39:$D39)+$B$7)</f>
        <v/>
      </c>
      <c r="G39" s="34"/>
      <c r="H39" s="36" t="str">
        <f aca="false">IF(OR($A39="",$G39=""),"",$G39-$F39)</f>
        <v/>
      </c>
      <c r="I39" s="37" t="str">
        <f aca="false">IF(OR($A39="",$G39="",$G39=0),"",($G39-$F39)/$G39)</f>
        <v/>
      </c>
      <c r="J39" s="38"/>
      <c r="K39" s="36" t="str">
        <f aca="false">IF($A39="","",IF(IF($J39="",$B$8,$J39)&gt;=1,"—",ROUNDUP($F39/(1-IF($J39="",$B$8,$J39)),0)))</f>
        <v/>
      </c>
      <c r="L39" s="36" t="str">
        <f aca="false">IF(OR($A39="",$G39="",$K39="",$K39="—"),"",$K39-$G39)</f>
        <v/>
      </c>
      <c r="M39" s="39" t="str">
        <f aca="false">IF($N39="","",IF($N39="PIERDE","🔴 Pierde dinero",IF($N39="BAJO","🟠 Bajo objetivo","🟢 En objetivo")))</f>
        <v/>
      </c>
      <c r="N39" s="0" t="str">
        <f aca="false">IF(OR($A39="",$G39="",$G39=0),"",IF($G39-$F39&lt;0,"PIERDE",IF(($G39-$F39)/$G39&lt;IF($J39="",$B$8,$J39),"BAJO","OK")))</f>
        <v/>
      </c>
    </row>
    <row r="40" customFormat="false" ht="15" hidden="false" customHeight="false" outlineLevel="0" collapsed="false">
      <c r="A40" s="33"/>
      <c r="B40" s="34"/>
      <c r="C40" s="34"/>
      <c r="D40" s="34"/>
      <c r="E40" s="35" t="str">
        <f aca="false">IF($A40="","",$B$7)</f>
        <v/>
      </c>
      <c r="F40" s="36" t="str">
        <f aca="false">IF($A40="","",SUM($B40:$D40)+$B$7)</f>
        <v/>
      </c>
      <c r="G40" s="34"/>
      <c r="H40" s="36" t="str">
        <f aca="false">IF(OR($A40="",$G40=""),"",$G40-$F40)</f>
        <v/>
      </c>
      <c r="I40" s="37" t="str">
        <f aca="false">IF(OR($A40="",$G40="",$G40=0),"",($G40-$F40)/$G40)</f>
        <v/>
      </c>
      <c r="J40" s="38"/>
      <c r="K40" s="36" t="str">
        <f aca="false">IF($A40="","",IF(IF($J40="",$B$8,$J40)&gt;=1,"—",ROUNDUP($F40/(1-IF($J40="",$B$8,$J40)),0)))</f>
        <v/>
      </c>
      <c r="L40" s="36" t="str">
        <f aca="false">IF(OR($A40="",$G40="",$K40="",$K40="—"),"",$K40-$G40)</f>
        <v/>
      </c>
      <c r="M40" s="39" t="str">
        <f aca="false">IF($N40="","",IF($N40="PIERDE","🔴 Pierde dinero",IF($N40="BAJO","🟠 Bajo objetivo","🟢 En objetivo")))</f>
        <v/>
      </c>
      <c r="N40" s="0" t="str">
        <f aca="false">IF(OR($A40="",$G40="",$G40=0),"",IF($G40-$F40&lt;0,"PIERDE",IF(($G40-$F40)/$G40&lt;IF($J40="",$B$8,$J40),"BAJO","OK")))</f>
        <v/>
      </c>
    </row>
    <row r="41" customFormat="false" ht="15" hidden="false" customHeight="false" outlineLevel="0" collapsed="false">
      <c r="A41" s="33"/>
      <c r="B41" s="34"/>
      <c r="C41" s="34"/>
      <c r="D41" s="34"/>
      <c r="E41" s="35" t="str">
        <f aca="false">IF($A41="","",$B$7)</f>
        <v/>
      </c>
      <c r="F41" s="36" t="str">
        <f aca="false">IF($A41="","",SUM($B41:$D41)+$B$7)</f>
        <v/>
      </c>
      <c r="G41" s="34"/>
      <c r="H41" s="36" t="str">
        <f aca="false">IF(OR($A41="",$G41=""),"",$G41-$F41)</f>
        <v/>
      </c>
      <c r="I41" s="37" t="str">
        <f aca="false">IF(OR($A41="",$G41="",$G41=0),"",($G41-$F41)/$G41)</f>
        <v/>
      </c>
      <c r="J41" s="38"/>
      <c r="K41" s="36" t="str">
        <f aca="false">IF($A41="","",IF(IF($J41="",$B$8,$J41)&gt;=1,"—",ROUNDUP($F41/(1-IF($J41="",$B$8,$J41)),0)))</f>
        <v/>
      </c>
      <c r="L41" s="36" t="str">
        <f aca="false">IF(OR($A41="",$G41="",$K41="",$K41="—"),"",$K41-$G41)</f>
        <v/>
      </c>
      <c r="M41" s="39" t="str">
        <f aca="false">IF($N41="","",IF($N41="PIERDE","🔴 Pierde dinero",IF($N41="BAJO","🟠 Bajo objetivo","🟢 En objetivo")))</f>
        <v/>
      </c>
      <c r="N41" s="0" t="str">
        <f aca="false">IF(OR($A41="",$G41="",$G41=0),"",IF($G41-$F41&lt;0,"PIERDE",IF(($G41-$F41)/$G41&lt;IF($J41="",$B$8,$J41),"BAJO","OK")))</f>
        <v/>
      </c>
    </row>
    <row r="42" customFormat="false" ht="15" hidden="false" customHeight="false" outlineLevel="0" collapsed="false">
      <c r="A42" s="33"/>
      <c r="B42" s="34"/>
      <c r="C42" s="34"/>
      <c r="D42" s="34"/>
      <c r="E42" s="35" t="str">
        <f aca="false">IF($A42="","",$B$7)</f>
        <v/>
      </c>
      <c r="F42" s="36" t="str">
        <f aca="false">IF($A42="","",SUM($B42:$D42)+$B$7)</f>
        <v/>
      </c>
      <c r="G42" s="34"/>
      <c r="H42" s="36" t="str">
        <f aca="false">IF(OR($A42="",$G42=""),"",$G42-$F42)</f>
        <v/>
      </c>
      <c r="I42" s="37" t="str">
        <f aca="false">IF(OR($A42="",$G42="",$G42=0),"",($G42-$F42)/$G42)</f>
        <v/>
      </c>
      <c r="J42" s="38"/>
      <c r="K42" s="36" t="str">
        <f aca="false">IF($A42="","",IF(IF($J42="",$B$8,$J42)&gt;=1,"—",ROUNDUP($F42/(1-IF($J42="",$B$8,$J42)),0)))</f>
        <v/>
      </c>
      <c r="L42" s="36" t="str">
        <f aca="false">IF(OR($A42="",$G42="",$K42="",$K42="—"),"",$K42-$G42)</f>
        <v/>
      </c>
      <c r="M42" s="39" t="str">
        <f aca="false">IF($N42="","",IF($N42="PIERDE","🔴 Pierde dinero",IF($N42="BAJO","🟠 Bajo objetivo","🟢 En objetivo")))</f>
        <v/>
      </c>
      <c r="N42" s="0" t="str">
        <f aca="false">IF(OR($A42="",$G42="",$G42=0),"",IF($G42-$F42&lt;0,"PIERDE",IF(($G42-$F42)/$G42&lt;IF($J42="",$B$8,$J42),"BAJO","OK")))</f>
        <v/>
      </c>
    </row>
    <row r="43" customFormat="false" ht="15" hidden="false" customHeight="false" outlineLevel="0" collapsed="false">
      <c r="A43" s="33"/>
      <c r="B43" s="34"/>
      <c r="C43" s="34"/>
      <c r="D43" s="34"/>
      <c r="E43" s="35" t="str">
        <f aca="false">IF($A43="","",$B$7)</f>
        <v/>
      </c>
      <c r="F43" s="36" t="str">
        <f aca="false">IF($A43="","",SUM($B43:$D43)+$B$7)</f>
        <v/>
      </c>
      <c r="G43" s="34"/>
      <c r="H43" s="36" t="str">
        <f aca="false">IF(OR($A43="",$G43=""),"",$G43-$F43)</f>
        <v/>
      </c>
      <c r="I43" s="37" t="str">
        <f aca="false">IF(OR($A43="",$G43="",$G43=0),"",($G43-$F43)/$G43)</f>
        <v/>
      </c>
      <c r="J43" s="38"/>
      <c r="K43" s="36" t="str">
        <f aca="false">IF($A43="","",IF(IF($J43="",$B$8,$J43)&gt;=1,"—",ROUNDUP($F43/(1-IF($J43="",$B$8,$J43)),0)))</f>
        <v/>
      </c>
      <c r="L43" s="36" t="str">
        <f aca="false">IF(OR($A43="",$G43="",$K43="",$K43="—"),"",$K43-$G43)</f>
        <v/>
      </c>
      <c r="M43" s="39" t="str">
        <f aca="false">IF($N43="","",IF($N43="PIERDE","🔴 Pierde dinero",IF($N43="BAJO","🟠 Bajo objetivo","🟢 En objetivo")))</f>
        <v/>
      </c>
      <c r="N43" s="0" t="str">
        <f aca="false">IF(OR($A43="",$G43="",$G43=0),"",IF($G43-$F43&lt;0,"PIERDE",IF(($G43-$F43)/$G43&lt;IF($J43="",$B$8,$J43),"BAJO","OK")))</f>
        <v/>
      </c>
    </row>
    <row r="44" customFormat="false" ht="15" hidden="false" customHeight="false" outlineLevel="0" collapsed="false">
      <c r="A44" s="33"/>
      <c r="B44" s="34"/>
      <c r="C44" s="34"/>
      <c r="D44" s="34"/>
      <c r="E44" s="35" t="str">
        <f aca="false">IF($A44="","",$B$7)</f>
        <v/>
      </c>
      <c r="F44" s="36" t="str">
        <f aca="false">IF($A44="","",SUM($B44:$D44)+$B$7)</f>
        <v/>
      </c>
      <c r="G44" s="34"/>
      <c r="H44" s="36" t="str">
        <f aca="false">IF(OR($A44="",$G44=""),"",$G44-$F44)</f>
        <v/>
      </c>
      <c r="I44" s="37" t="str">
        <f aca="false">IF(OR($A44="",$G44="",$G44=0),"",($G44-$F44)/$G44)</f>
        <v/>
      </c>
      <c r="J44" s="38"/>
      <c r="K44" s="36" t="str">
        <f aca="false">IF($A44="","",IF(IF($J44="",$B$8,$J44)&gt;=1,"—",ROUNDUP($F44/(1-IF($J44="",$B$8,$J44)),0)))</f>
        <v/>
      </c>
      <c r="L44" s="36" t="str">
        <f aca="false">IF(OR($A44="",$G44="",$K44="",$K44="—"),"",$K44-$G44)</f>
        <v/>
      </c>
      <c r="M44" s="39" t="str">
        <f aca="false">IF($N44="","",IF($N44="PIERDE","🔴 Pierde dinero",IF($N44="BAJO","🟠 Bajo objetivo","🟢 En objetivo")))</f>
        <v/>
      </c>
      <c r="N44" s="0" t="str">
        <f aca="false">IF(OR($A44="",$G44="",$G44=0),"",IF($G44-$F44&lt;0,"PIERDE",IF(($G44-$F44)/$G44&lt;IF($J44="",$B$8,$J44),"BAJO","OK")))</f>
        <v/>
      </c>
    </row>
    <row r="45" customFormat="false" ht="15" hidden="false" customHeight="false" outlineLevel="0" collapsed="false">
      <c r="A45" s="33"/>
      <c r="B45" s="34"/>
      <c r="C45" s="34"/>
      <c r="D45" s="34"/>
      <c r="E45" s="35" t="str">
        <f aca="false">IF($A45="","",$B$7)</f>
        <v/>
      </c>
      <c r="F45" s="36" t="str">
        <f aca="false">IF($A45="","",SUM($B45:$D45)+$B$7)</f>
        <v/>
      </c>
      <c r="G45" s="34"/>
      <c r="H45" s="36" t="str">
        <f aca="false">IF(OR($A45="",$G45=""),"",$G45-$F45)</f>
        <v/>
      </c>
      <c r="I45" s="37" t="str">
        <f aca="false">IF(OR($A45="",$G45="",$G45=0),"",($G45-$F45)/$G45)</f>
        <v/>
      </c>
      <c r="J45" s="38"/>
      <c r="K45" s="36" t="str">
        <f aca="false">IF($A45="","",IF(IF($J45="",$B$8,$J45)&gt;=1,"—",ROUNDUP($F45/(1-IF($J45="",$B$8,$J45)),0)))</f>
        <v/>
      </c>
      <c r="L45" s="36" t="str">
        <f aca="false">IF(OR($A45="",$G45="",$K45="",$K45="—"),"",$K45-$G45)</f>
        <v/>
      </c>
      <c r="M45" s="39" t="str">
        <f aca="false">IF($N45="","",IF($N45="PIERDE","🔴 Pierde dinero",IF($N45="BAJO","🟠 Bajo objetivo","🟢 En objetivo")))</f>
        <v/>
      </c>
      <c r="N45" s="0" t="str">
        <f aca="false">IF(OR($A45="",$G45="",$G45=0),"",IF($G45-$F45&lt;0,"PIERDE",IF(($G45-$F45)/$G45&lt;IF($J45="",$B$8,$J45),"BAJO","OK")))</f>
        <v/>
      </c>
    </row>
    <row r="46" customFormat="false" ht="15" hidden="false" customHeight="false" outlineLevel="0" collapsed="false">
      <c r="A46" s="33"/>
      <c r="B46" s="34"/>
      <c r="C46" s="34"/>
      <c r="D46" s="34"/>
      <c r="E46" s="35" t="str">
        <f aca="false">IF($A46="","",$B$7)</f>
        <v/>
      </c>
      <c r="F46" s="36" t="str">
        <f aca="false">IF($A46="","",SUM($B46:$D46)+$B$7)</f>
        <v/>
      </c>
      <c r="G46" s="34"/>
      <c r="H46" s="36" t="str">
        <f aca="false">IF(OR($A46="",$G46=""),"",$G46-$F46)</f>
        <v/>
      </c>
      <c r="I46" s="37" t="str">
        <f aca="false">IF(OR($A46="",$G46="",$G46=0),"",($G46-$F46)/$G46)</f>
        <v/>
      </c>
      <c r="J46" s="38"/>
      <c r="K46" s="36" t="str">
        <f aca="false">IF($A46="","",IF(IF($J46="",$B$8,$J46)&gt;=1,"—",ROUNDUP($F46/(1-IF($J46="",$B$8,$J46)),0)))</f>
        <v/>
      </c>
      <c r="L46" s="36" t="str">
        <f aca="false">IF(OR($A46="",$G46="",$K46="",$K46="—"),"",$K46-$G46)</f>
        <v/>
      </c>
      <c r="M46" s="39" t="str">
        <f aca="false">IF($N46="","",IF($N46="PIERDE","🔴 Pierde dinero",IF($N46="BAJO","🟠 Bajo objetivo","🟢 En objetivo")))</f>
        <v/>
      </c>
      <c r="N46" s="0" t="str">
        <f aca="false">IF(OR($A46="",$G46="",$G46=0),"",IF($G46-$F46&lt;0,"PIERDE",IF(($G46-$F46)/$G46&lt;IF($J46="",$B$8,$J46),"BAJO","OK")))</f>
        <v/>
      </c>
    </row>
    <row r="47" customFormat="false" ht="15" hidden="false" customHeight="false" outlineLevel="0" collapsed="false">
      <c r="A47" s="33"/>
      <c r="B47" s="34"/>
      <c r="C47" s="34"/>
      <c r="D47" s="34"/>
      <c r="E47" s="35" t="str">
        <f aca="false">IF($A47="","",$B$7)</f>
        <v/>
      </c>
      <c r="F47" s="36" t="str">
        <f aca="false">IF($A47="","",SUM($B47:$D47)+$B$7)</f>
        <v/>
      </c>
      <c r="G47" s="34"/>
      <c r="H47" s="36" t="str">
        <f aca="false">IF(OR($A47="",$G47=""),"",$G47-$F47)</f>
        <v/>
      </c>
      <c r="I47" s="37" t="str">
        <f aca="false">IF(OR($A47="",$G47="",$G47=0),"",($G47-$F47)/$G47)</f>
        <v/>
      </c>
      <c r="J47" s="38"/>
      <c r="K47" s="36" t="str">
        <f aca="false">IF($A47="","",IF(IF($J47="",$B$8,$J47)&gt;=1,"—",ROUNDUP($F47/(1-IF($J47="",$B$8,$J47)),0)))</f>
        <v/>
      </c>
      <c r="L47" s="36" t="str">
        <f aca="false">IF(OR($A47="",$G47="",$K47="",$K47="—"),"",$K47-$G47)</f>
        <v/>
      </c>
      <c r="M47" s="39" t="str">
        <f aca="false">IF($N47="","",IF($N47="PIERDE","🔴 Pierde dinero",IF($N47="BAJO","🟠 Bajo objetivo","🟢 En objetivo")))</f>
        <v/>
      </c>
      <c r="N47" s="0" t="str">
        <f aca="false">IF(OR($A47="",$G47="",$G47=0),"",IF($G47-$F47&lt;0,"PIERDE",IF(($G47-$F47)/$G47&lt;IF($J47="",$B$8,$J47),"BAJO","OK")))</f>
        <v/>
      </c>
    </row>
    <row r="48" customFormat="false" ht="15" hidden="false" customHeight="false" outlineLevel="0" collapsed="false">
      <c r="A48" s="33"/>
      <c r="B48" s="34"/>
      <c r="C48" s="34"/>
      <c r="D48" s="34"/>
      <c r="E48" s="35" t="str">
        <f aca="false">IF($A48="","",$B$7)</f>
        <v/>
      </c>
      <c r="F48" s="36" t="str">
        <f aca="false">IF($A48="","",SUM($B48:$D48)+$B$7)</f>
        <v/>
      </c>
      <c r="G48" s="34"/>
      <c r="H48" s="36" t="str">
        <f aca="false">IF(OR($A48="",$G48=""),"",$G48-$F48)</f>
        <v/>
      </c>
      <c r="I48" s="37" t="str">
        <f aca="false">IF(OR($A48="",$G48="",$G48=0),"",($G48-$F48)/$G48)</f>
        <v/>
      </c>
      <c r="J48" s="38"/>
      <c r="K48" s="36" t="str">
        <f aca="false">IF($A48="","",IF(IF($J48="",$B$8,$J48)&gt;=1,"—",ROUNDUP($F48/(1-IF($J48="",$B$8,$J48)),0)))</f>
        <v/>
      </c>
      <c r="L48" s="36" t="str">
        <f aca="false">IF(OR($A48="",$G48="",$K48="",$K48="—"),"",$K48-$G48)</f>
        <v/>
      </c>
      <c r="M48" s="39" t="str">
        <f aca="false">IF($N48="","",IF($N48="PIERDE","🔴 Pierde dinero",IF($N48="BAJO","🟠 Bajo objetivo","🟢 En objetivo")))</f>
        <v/>
      </c>
      <c r="N48" s="0" t="str">
        <f aca="false">IF(OR($A48="",$G48="",$G48=0),"",IF($G48-$F48&lt;0,"PIERDE",IF(($G48-$F48)/$G48&lt;IF($J48="",$B$8,$J48),"BAJO","OK")))</f>
        <v/>
      </c>
    </row>
    <row r="49" customFormat="false" ht="15" hidden="false" customHeight="false" outlineLevel="0" collapsed="false">
      <c r="A49" s="33"/>
      <c r="B49" s="34"/>
      <c r="C49" s="34"/>
      <c r="D49" s="34"/>
      <c r="E49" s="35" t="str">
        <f aca="false">IF($A49="","",$B$7)</f>
        <v/>
      </c>
      <c r="F49" s="36" t="str">
        <f aca="false">IF($A49="","",SUM($B49:$D49)+$B$7)</f>
        <v/>
      </c>
      <c r="G49" s="34"/>
      <c r="H49" s="36" t="str">
        <f aca="false">IF(OR($A49="",$G49=""),"",$G49-$F49)</f>
        <v/>
      </c>
      <c r="I49" s="37" t="str">
        <f aca="false">IF(OR($A49="",$G49="",$G49=0),"",($G49-$F49)/$G49)</f>
        <v/>
      </c>
      <c r="J49" s="38"/>
      <c r="K49" s="36" t="str">
        <f aca="false">IF($A49="","",IF(IF($J49="",$B$8,$J49)&gt;=1,"—",ROUNDUP($F49/(1-IF($J49="",$B$8,$J49)),0)))</f>
        <v/>
      </c>
      <c r="L49" s="36" t="str">
        <f aca="false">IF(OR($A49="",$G49="",$K49="",$K49="—"),"",$K49-$G49)</f>
        <v/>
      </c>
      <c r="M49" s="39" t="str">
        <f aca="false">IF($N49="","",IF($N49="PIERDE","🔴 Pierde dinero",IF($N49="BAJO","🟠 Bajo objetivo","🟢 En objetivo")))</f>
        <v/>
      </c>
      <c r="N49" s="0" t="str">
        <f aca="false">IF(OR($A49="",$G49="",$G49=0),"",IF($G49-$F49&lt;0,"PIERDE",IF(($G49-$F49)/$G49&lt;IF($J49="",$B$8,$J49),"BAJO","OK")))</f>
        <v/>
      </c>
    </row>
    <row r="50" customFormat="false" ht="15" hidden="false" customHeight="false" outlineLevel="0" collapsed="false">
      <c r="A50" s="33"/>
      <c r="B50" s="34"/>
      <c r="C50" s="34"/>
      <c r="D50" s="34"/>
      <c r="E50" s="35" t="str">
        <f aca="false">IF($A50="","",$B$7)</f>
        <v/>
      </c>
      <c r="F50" s="36" t="str">
        <f aca="false">IF($A50="","",SUM($B50:$D50)+$B$7)</f>
        <v/>
      </c>
      <c r="G50" s="34"/>
      <c r="H50" s="36" t="str">
        <f aca="false">IF(OR($A50="",$G50=""),"",$G50-$F50)</f>
        <v/>
      </c>
      <c r="I50" s="37" t="str">
        <f aca="false">IF(OR($A50="",$G50="",$G50=0),"",($G50-$F50)/$G50)</f>
        <v/>
      </c>
      <c r="J50" s="38"/>
      <c r="K50" s="36" t="str">
        <f aca="false">IF($A50="","",IF(IF($J50="",$B$8,$J50)&gt;=1,"—",ROUNDUP($F50/(1-IF($J50="",$B$8,$J50)),0)))</f>
        <v/>
      </c>
      <c r="L50" s="36" t="str">
        <f aca="false">IF(OR($A50="",$G50="",$K50="",$K50="—"),"",$K50-$G50)</f>
        <v/>
      </c>
      <c r="M50" s="39" t="str">
        <f aca="false">IF($N50="","",IF($N50="PIERDE","🔴 Pierde dinero",IF($N50="BAJO","🟠 Bajo objetivo","🟢 En objetivo")))</f>
        <v/>
      </c>
      <c r="N50" s="0" t="str">
        <f aca="false">IF(OR($A50="",$G50="",$G50=0),"",IF($G50-$F50&lt;0,"PIERDE",IF(($G50-$F50)/$G50&lt;IF($J50="",$B$8,$J50),"BAJO","OK")))</f>
        <v/>
      </c>
    </row>
    <row r="51" customFormat="false" ht="15" hidden="false" customHeight="false" outlineLevel="0" collapsed="false">
      <c r="A51" s="33"/>
      <c r="B51" s="34"/>
      <c r="C51" s="34"/>
      <c r="D51" s="34"/>
      <c r="E51" s="35" t="str">
        <f aca="false">IF($A51="","",$B$7)</f>
        <v/>
      </c>
      <c r="F51" s="36" t="str">
        <f aca="false">IF($A51="","",SUM($B51:$D51)+$B$7)</f>
        <v/>
      </c>
      <c r="G51" s="34"/>
      <c r="H51" s="36" t="str">
        <f aca="false">IF(OR($A51="",$G51=""),"",$G51-$F51)</f>
        <v/>
      </c>
      <c r="I51" s="37" t="str">
        <f aca="false">IF(OR($A51="",$G51="",$G51=0),"",($G51-$F51)/$G51)</f>
        <v/>
      </c>
      <c r="J51" s="38"/>
      <c r="K51" s="36" t="str">
        <f aca="false">IF($A51="","",IF(IF($J51="",$B$8,$J51)&gt;=1,"—",ROUNDUP($F51/(1-IF($J51="",$B$8,$J51)),0)))</f>
        <v/>
      </c>
      <c r="L51" s="36" t="str">
        <f aca="false">IF(OR($A51="",$G51="",$K51="",$K51="—"),"",$K51-$G51)</f>
        <v/>
      </c>
      <c r="M51" s="39" t="str">
        <f aca="false">IF($N51="","",IF($N51="PIERDE","🔴 Pierde dinero",IF($N51="BAJO","🟠 Bajo objetivo","🟢 En objetivo")))</f>
        <v/>
      </c>
      <c r="N51" s="0" t="str">
        <f aca="false">IF(OR($A51="",$G51="",$G51=0),"",IF($G51-$F51&lt;0,"PIERDE",IF(($G51-$F51)/$G51&lt;IF($J51="",$B$8,$J51),"BAJO","OK")))</f>
        <v/>
      </c>
    </row>
  </sheetData>
  <autoFilter ref="A11:M51"/>
  <mergeCells count="10">
    <mergeCell ref="A1:M1"/>
    <mergeCell ref="A2:M2"/>
    <mergeCell ref="D5:F5"/>
    <mergeCell ref="G5:I5"/>
    <mergeCell ref="J5:K5"/>
    <mergeCell ref="L5:M5"/>
    <mergeCell ref="D6:F8"/>
    <mergeCell ref="G6:I8"/>
    <mergeCell ref="J6:K8"/>
    <mergeCell ref="L6:M8"/>
  </mergeCells>
  <conditionalFormatting sqref="M12:M51">
    <cfRule type="expression" priority="2" aboveAverage="0" equalAverage="0" bottom="0" percent="0" rank="0" text="" dxfId="13">
      <formula>$N12="PIERDE"</formula>
    </cfRule>
    <cfRule type="expression" priority="3" aboveAverage="0" equalAverage="0" bottom="0" percent="0" rank="0" text="" dxfId="14">
      <formula>$N12="BAJO"</formula>
    </cfRule>
    <cfRule type="expression" priority="4" aboveAverage="0" equalAverage="0" bottom="0" percent="0" rank="0" text="" dxfId="15">
      <formula>$N12="OK"</formula>
    </cfRule>
  </conditionalFormatting>
  <conditionalFormatting sqref="I12:I51">
    <cfRule type="expression" priority="5" aboveAverage="0" equalAverage="0" bottom="0" percent="0" rank="0" text="" dxfId="13">
      <formula>$N12="PIERDE"</formula>
    </cfRule>
    <cfRule type="expression" priority="6" aboveAverage="0" equalAverage="0" bottom="0" percent="0" rank="0" text="" dxfId="14">
      <formula>$N12="BAJO"</formula>
    </cfRule>
    <cfRule type="expression" priority="7" aboveAverage="0" equalAverage="0" bottom="0" percent="0" rank="0" text="" dxfId="15">
      <formula>$N12="OK"</formula>
    </cfRule>
  </conditionalFormatting>
  <dataValidations count="2">
    <dataValidation allowBlank="true" error="Escribe solo el número, sin símbolos (ej. 450)." errorStyle="warning" errorTitle="Monto" operator="greaterThanOrEqual" showDropDown="false" showErrorMessage="true" showInputMessage="false" sqref="B5:B6 B12:D51 G12:G51" type="decimal">
      <formula1>0</formula1>
      <formula2>0</formula2>
    </dataValidation>
    <dataValidation allowBlank="true" error="Escríbelo como porcentaje (ej. 35%). Máximo 95%." errorStyle="warning" errorTitle="Margen objetivo" operator="between" showDropDown="false" showErrorMessage="true" showInputMessage="false" sqref="B8 J12:J51" type="decimal">
      <formula1>0</formula1>
      <formula2>0.95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I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4"/>
    <col collapsed="false" customWidth="true" hidden="false" outlineLevel="0" max="3" min="3" style="0" width="14"/>
    <col collapsed="false" customWidth="true" hidden="false" outlineLevel="0" max="8" min="4" style="0" width="12"/>
    <col collapsed="false" customWidth="true" hidden="false" outlineLevel="0" max="9" min="9" style="0" width="3"/>
  </cols>
  <sheetData>
    <row r="1" customFormat="false" ht="25.5" hidden="false" customHeight="true" outlineLevel="0" collapsed="false">
      <c r="A1" s="17" t="s">
        <v>70</v>
      </c>
      <c r="B1" s="17"/>
      <c r="C1" s="17"/>
      <c r="D1" s="17"/>
      <c r="E1" s="17"/>
      <c r="F1" s="17"/>
      <c r="G1" s="17"/>
      <c r="H1" s="17"/>
      <c r="I1" s="17"/>
    </row>
    <row r="2" customFormat="false" ht="15" hidden="false" customHeight="false" outlineLevel="0" collapsed="false">
      <c r="B2" s="40" t="s">
        <v>71</v>
      </c>
      <c r="C2" s="40"/>
      <c r="D2" s="40"/>
      <c r="E2" s="40"/>
      <c r="F2" s="40"/>
      <c r="G2" s="40"/>
      <c r="H2" s="40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</row>
    <row r="5" customFormat="false" ht="19.5" hidden="false" customHeight="true" outlineLevel="0" collapsed="false">
      <c r="B5" s="5" t="s">
        <v>72</v>
      </c>
      <c r="C5" s="5"/>
      <c r="D5" s="5"/>
      <c r="E5" s="5"/>
      <c r="F5" s="5"/>
      <c r="G5" s="5"/>
      <c r="H5" s="5"/>
    </row>
    <row r="6" customFormat="false" ht="15" hidden="false" customHeight="false" outlineLevel="0" collapsed="false">
      <c r="B6" s="41" t="s">
        <v>73</v>
      </c>
      <c r="C6" s="42" t="n">
        <v>1450</v>
      </c>
    </row>
    <row r="7" customFormat="false" ht="15" hidden="false" customHeight="false" outlineLevel="0" collapsed="false">
      <c r="B7" s="41" t="s">
        <v>74</v>
      </c>
      <c r="C7" s="43" t="n">
        <v>835</v>
      </c>
    </row>
    <row r="8" customFormat="false" ht="15" hidden="false" customHeight="false" outlineLevel="0" collapsed="false">
      <c r="B8" s="41" t="s">
        <v>75</v>
      </c>
      <c r="C8" s="44" t="n">
        <v>0.1</v>
      </c>
    </row>
    <row r="10" customFormat="false" ht="15" hidden="false" customHeight="false" outlineLevel="0" collapsed="false">
      <c r="B10" s="45" t="s">
        <v>76</v>
      </c>
      <c r="C10" s="46" t="n">
        <f aca="false">$C$6-$C$7</f>
        <v>615</v>
      </c>
    </row>
    <row r="11" customFormat="false" ht="15" hidden="false" customHeight="false" outlineLevel="0" collapsed="false">
      <c r="B11" s="45" t="s">
        <v>77</v>
      </c>
      <c r="C11" s="47" t="n">
        <f aca="false">$C$6*(1-$C$8)</f>
        <v>1305</v>
      </c>
    </row>
    <row r="12" customFormat="false" ht="15" hidden="false" customHeight="false" outlineLevel="0" collapsed="false">
      <c r="B12" s="45" t="s">
        <v>78</v>
      </c>
      <c r="C12" s="46" t="n">
        <f aca="false">$C$6*(1-$C$8)-$C$7</f>
        <v>470</v>
      </c>
    </row>
    <row r="13" customFormat="false" ht="15" hidden="false" customHeight="false" outlineLevel="0" collapsed="false">
      <c r="B13" s="45" t="s">
        <v>79</v>
      </c>
      <c r="C13" s="48" t="str">
        <f aca="false">IF($C$6=0,"",TEXT(($C$6-$C$7)/$C$6,"0.0%")&amp;"  →  "&amp;TEXT(($C$6*(1-$C$8)-$C$7)/($C$6*(1-$C$8)),"0.0%"))</f>
        <v>42.4%  →  36.0%</v>
      </c>
    </row>
    <row r="15" customFormat="false" ht="33.75" hidden="false" customHeight="true" outlineLevel="0" collapsed="false">
      <c r="B15" s="49" t="str">
        <f aca="false">IF($C$6*(1-$C$8)-$C$7&lt;=0,"⛔ Con ese descuento PIERDES dinero en cada venta. No lo autorices sin subir el precio o bajar el costo.","➡ Por cada 100 unidades que hoy vendes, tendrías que vender "&amp;ROUNDUP(100*($C$6-$C$7)/($C$6*(1-$C$8)-$C$7),0)&amp;" unidades con descuento para ganar lo mismo.")</f>
        <v>➡ Por cada 100 unidades que hoy vendes, tendrías que vender 131 unidades con descuento para ganar lo mismo.</v>
      </c>
      <c r="C15" s="49"/>
      <c r="D15" s="49"/>
      <c r="E15" s="49"/>
      <c r="F15" s="49"/>
      <c r="G15" s="49"/>
      <c r="H15" s="49"/>
    </row>
    <row r="17" customFormat="false" ht="19.5" hidden="false" customHeight="true" outlineLevel="0" collapsed="false">
      <c r="B17" s="5" t="s">
        <v>80</v>
      </c>
      <c r="C17" s="5"/>
      <c r="D17" s="5"/>
      <c r="E17" s="5"/>
      <c r="F17" s="5"/>
      <c r="G17" s="5"/>
      <c r="H17" s="5"/>
    </row>
    <row r="18" customFormat="false" ht="25.5" hidden="false" customHeight="true" outlineLevel="0" collapsed="false">
      <c r="B18" s="50" t="s">
        <v>81</v>
      </c>
      <c r="C18" s="50"/>
      <c r="D18" s="50"/>
      <c r="E18" s="50"/>
      <c r="F18" s="50"/>
      <c r="G18" s="50"/>
      <c r="H18" s="50"/>
    </row>
    <row r="20" customFormat="false" ht="15" hidden="false" customHeight="false" outlineLevel="0" collapsed="false">
      <c r="B20" s="51" t="s">
        <v>82</v>
      </c>
      <c r="C20" s="52" t="n">
        <v>0.05</v>
      </c>
      <c r="D20" s="52" t="n">
        <v>0.1</v>
      </c>
      <c r="E20" s="52" t="n">
        <v>0.15</v>
      </c>
      <c r="F20" s="52" t="n">
        <v>0.2</v>
      </c>
      <c r="G20" s="52" t="n">
        <v>0.25</v>
      </c>
    </row>
    <row r="21" customFormat="false" ht="15" hidden="false" customHeight="false" outlineLevel="0" collapsed="false">
      <c r="B21" s="53" t="n">
        <v>0.2</v>
      </c>
      <c r="C21" s="54" t="n">
        <f aca="false">IF($B21&lt;=C$20,"✖",C$20/($B21-C$20))</f>
        <v>0.333333333333333</v>
      </c>
      <c r="D21" s="54" t="n">
        <f aca="false">IF($B21&lt;=D$20,"✖",D$20/($B21-D$20))</f>
        <v>1</v>
      </c>
      <c r="E21" s="54" t="n">
        <f aca="false">IF($B21&lt;=E$20,"✖",E$20/($B21-E$20))</f>
        <v>3</v>
      </c>
      <c r="F21" s="54" t="str">
        <f aca="false">IF($B21&lt;=F$20,"✖",F$20/($B21-F$20))</f>
        <v>✖</v>
      </c>
      <c r="G21" s="54" t="str">
        <f aca="false">IF($B21&lt;=G$20,"✖",G$20/($B21-G$20))</f>
        <v>✖</v>
      </c>
    </row>
    <row r="22" customFormat="false" ht="15" hidden="false" customHeight="false" outlineLevel="0" collapsed="false">
      <c r="B22" s="53" t="n">
        <v>0.25</v>
      </c>
      <c r="C22" s="54" t="n">
        <f aca="false">IF($B22&lt;=C$20,"✖",C$20/($B22-C$20))</f>
        <v>0.25</v>
      </c>
      <c r="D22" s="54" t="n">
        <f aca="false">IF($B22&lt;=D$20,"✖",D$20/($B22-D$20))</f>
        <v>0.666666666666667</v>
      </c>
      <c r="E22" s="54" t="n">
        <f aca="false">IF($B22&lt;=E$20,"✖",E$20/($B22-E$20))</f>
        <v>1.5</v>
      </c>
      <c r="F22" s="54" t="n">
        <f aca="false">IF($B22&lt;=F$20,"✖",F$20/($B22-F$20))</f>
        <v>4</v>
      </c>
      <c r="G22" s="54" t="str">
        <f aca="false">IF($B22&lt;=G$20,"✖",G$20/($B22-G$20))</f>
        <v>✖</v>
      </c>
    </row>
    <row r="23" customFormat="false" ht="15" hidden="false" customHeight="false" outlineLevel="0" collapsed="false">
      <c r="B23" s="53" t="n">
        <v>0.3</v>
      </c>
      <c r="C23" s="54" t="n">
        <f aca="false">IF($B23&lt;=C$20,"✖",C$20/($B23-C$20))</f>
        <v>0.2</v>
      </c>
      <c r="D23" s="54" t="n">
        <f aca="false">IF($B23&lt;=D$20,"✖",D$20/($B23-D$20))</f>
        <v>0.5</v>
      </c>
      <c r="E23" s="54" t="n">
        <f aca="false">IF($B23&lt;=E$20,"✖",E$20/($B23-E$20))</f>
        <v>1</v>
      </c>
      <c r="F23" s="54" t="n">
        <f aca="false">IF($B23&lt;=F$20,"✖",F$20/($B23-F$20))</f>
        <v>2</v>
      </c>
      <c r="G23" s="54" t="n">
        <f aca="false">IF($B23&lt;=G$20,"✖",G$20/($B23-G$20))</f>
        <v>5</v>
      </c>
    </row>
    <row r="24" customFormat="false" ht="15" hidden="false" customHeight="false" outlineLevel="0" collapsed="false">
      <c r="B24" s="53" t="n">
        <v>0.35</v>
      </c>
      <c r="C24" s="54" t="n">
        <f aca="false">IF($B24&lt;=C$20,"✖",C$20/($B24-C$20))</f>
        <v>0.166666666666667</v>
      </c>
      <c r="D24" s="54" t="n">
        <f aca="false">IF($B24&lt;=D$20,"✖",D$20/($B24-D$20))</f>
        <v>0.4</v>
      </c>
      <c r="E24" s="54" t="n">
        <f aca="false">IF($B24&lt;=E$20,"✖",E$20/($B24-E$20))</f>
        <v>0.75</v>
      </c>
      <c r="F24" s="54" t="n">
        <f aca="false">IF($B24&lt;=F$20,"✖",F$20/($B24-F$20))</f>
        <v>1.33333333333333</v>
      </c>
      <c r="G24" s="54" t="n">
        <f aca="false">IF($B24&lt;=G$20,"✖",G$20/($B24-G$20))</f>
        <v>2.5</v>
      </c>
    </row>
    <row r="25" customFormat="false" ht="15" hidden="false" customHeight="false" outlineLevel="0" collapsed="false">
      <c r="B25" s="53" t="n">
        <v>0.4</v>
      </c>
      <c r="C25" s="54" t="n">
        <f aca="false">IF($B25&lt;=C$20,"✖",C$20/($B25-C$20))</f>
        <v>0.142857142857143</v>
      </c>
      <c r="D25" s="54" t="n">
        <f aca="false">IF($B25&lt;=D$20,"✖",D$20/($B25-D$20))</f>
        <v>0.333333333333333</v>
      </c>
      <c r="E25" s="54" t="n">
        <f aca="false">IF($B25&lt;=E$20,"✖",E$20/($B25-E$20))</f>
        <v>0.6</v>
      </c>
      <c r="F25" s="54" t="n">
        <f aca="false">IF($B25&lt;=F$20,"✖",F$20/($B25-F$20))</f>
        <v>1</v>
      </c>
      <c r="G25" s="54" t="n">
        <f aca="false">IF($B25&lt;=G$20,"✖",G$20/($B25-G$20))</f>
        <v>1.66666666666667</v>
      </c>
    </row>
    <row r="26" customFormat="false" ht="15" hidden="false" customHeight="false" outlineLevel="0" collapsed="false">
      <c r="B26" s="53" t="n">
        <v>0.45</v>
      </c>
      <c r="C26" s="54" t="n">
        <f aca="false">IF($B26&lt;=C$20,"✖",C$20/($B26-C$20))</f>
        <v>0.125</v>
      </c>
      <c r="D26" s="54" t="n">
        <f aca="false">IF($B26&lt;=D$20,"✖",D$20/($B26-D$20))</f>
        <v>0.285714285714286</v>
      </c>
      <c r="E26" s="54" t="n">
        <f aca="false">IF($B26&lt;=E$20,"✖",E$20/($B26-E$20))</f>
        <v>0.5</v>
      </c>
      <c r="F26" s="54" t="n">
        <f aca="false">IF($B26&lt;=F$20,"✖",F$20/($B26-F$20))</f>
        <v>0.8</v>
      </c>
      <c r="G26" s="54" t="n">
        <f aca="false">IF($B26&lt;=G$20,"✖",G$20/($B26-G$20))</f>
        <v>1.25</v>
      </c>
    </row>
    <row r="27" customFormat="false" ht="15" hidden="false" customHeight="false" outlineLevel="0" collapsed="false">
      <c r="B27" s="53" t="n">
        <v>0.5</v>
      </c>
      <c r="C27" s="54" t="n">
        <f aca="false">IF($B27&lt;=C$20,"✖",C$20/($B27-C$20))</f>
        <v>0.111111111111111</v>
      </c>
      <c r="D27" s="54" t="n">
        <f aca="false">IF($B27&lt;=D$20,"✖",D$20/($B27-D$20))</f>
        <v>0.25</v>
      </c>
      <c r="E27" s="54" t="n">
        <f aca="false">IF($B27&lt;=E$20,"✖",E$20/($B27-E$20))</f>
        <v>0.428571428571429</v>
      </c>
      <c r="F27" s="54" t="n">
        <f aca="false">IF($B27&lt;=F$20,"✖",F$20/($B27-F$20))</f>
        <v>0.666666666666667</v>
      </c>
      <c r="G27" s="54" t="n">
        <f aca="false">IF($B27&lt;=G$20,"✖",G$20/($B27-G$20))</f>
        <v>1</v>
      </c>
    </row>
    <row r="28" customFormat="false" ht="15" hidden="false" customHeight="false" outlineLevel="0" collapsed="false">
      <c r="B28" s="53" t="n">
        <v>0.6</v>
      </c>
      <c r="C28" s="54" t="n">
        <f aca="false">IF($B28&lt;=C$20,"✖",C$20/($B28-C$20))</f>
        <v>0.0909090909090909</v>
      </c>
      <c r="D28" s="54" t="n">
        <f aca="false">IF($B28&lt;=D$20,"✖",D$20/($B28-D$20))</f>
        <v>0.2</v>
      </c>
      <c r="E28" s="54" t="n">
        <f aca="false">IF($B28&lt;=E$20,"✖",E$20/($B28-E$20))</f>
        <v>0.333333333333333</v>
      </c>
      <c r="F28" s="54" t="n">
        <f aca="false">IF($B28&lt;=F$20,"✖",F$20/($B28-F$20))</f>
        <v>0.5</v>
      </c>
      <c r="G28" s="54" t="n">
        <f aca="false">IF($B28&lt;=G$20,"✖",G$20/($B28-G$20))</f>
        <v>0.714285714285714</v>
      </c>
    </row>
    <row r="30" customFormat="false" ht="27.75" hidden="false" customHeight="true" outlineLevel="0" collapsed="false">
      <c r="B30" s="55" t="s">
        <v>83</v>
      </c>
      <c r="C30" s="55"/>
      <c r="D30" s="55"/>
      <c r="E30" s="55"/>
      <c r="F30" s="55"/>
      <c r="G30" s="55"/>
      <c r="H30" s="55"/>
    </row>
    <row r="32" customFormat="false" ht="15" hidden="false" customHeight="false" outlineLevel="0" collapsed="false">
      <c r="B32" s="56" t="s">
        <v>84</v>
      </c>
      <c r="C32" s="56"/>
      <c r="D32" s="56"/>
      <c r="E32" s="56"/>
      <c r="F32" s="56"/>
      <c r="G32" s="56"/>
      <c r="H32" s="56"/>
    </row>
  </sheetData>
  <mergeCells count="8">
    <mergeCell ref="A1:I1"/>
    <mergeCell ref="B2:H2"/>
    <mergeCell ref="B5:H5"/>
    <mergeCell ref="B15:H15"/>
    <mergeCell ref="B17:H17"/>
    <mergeCell ref="B18:H18"/>
    <mergeCell ref="B30:H30"/>
    <mergeCell ref="B32:H32"/>
  </mergeCells>
  <dataValidations count="2">
    <dataValidation allowBlank="true" error="Escribe solo el número, sin símbolos." errorStyle="warning" errorTitle="Monto" operator="greaterThanOrEqual" showDropDown="false" showErrorMessage="true" showInputMessage="false" sqref="C6:C7" type="decimal">
      <formula1>0</formula1>
      <formula2>0</formula2>
    </dataValidation>
    <dataValidation allowBlank="true" error="Escríbelo como porcentaje (ej. 10%)." errorStyle="warning" errorTitle="Descuento" operator="between" showDropDown="false" showErrorMessage="true" showInputMessage="false" sqref="C8" type="decimal">
      <formula1>0</formula1>
      <formula2>0.9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false"/>
  </sheetPr>
  <dimension ref="A1:E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3"/>
    <col collapsed="false" customWidth="true" hidden="false" outlineLevel="0" max="3" min="3" style="0" width="60"/>
    <col collapsed="false" customWidth="true" hidden="false" outlineLevel="0" max="4" min="4" style="0" width="40"/>
    <col collapsed="false" customWidth="true" hidden="false" outlineLevel="0" max="5" min="5" style="0" width="3"/>
  </cols>
  <sheetData>
    <row r="1" customFormat="false" ht="25.5" hidden="false" customHeight="true" outlineLevel="0" collapsed="false">
      <c r="A1" s="17" t="s">
        <v>85</v>
      </c>
      <c r="B1" s="17"/>
      <c r="C1" s="17"/>
      <c r="D1" s="17"/>
      <c r="E1" s="17"/>
    </row>
    <row r="2" customFormat="false" ht="15" hidden="false" customHeight="false" outlineLevel="0" collapsed="false">
      <c r="B2" s="40" t="s">
        <v>86</v>
      </c>
      <c r="C2" s="40"/>
      <c r="D2" s="40"/>
    </row>
    <row r="4" customFormat="false" ht="15" hidden="false" customHeight="false" outlineLevel="0" collapsed="false">
      <c r="B4" s="57" t="s">
        <v>87</v>
      </c>
      <c r="C4" s="57" t="s">
        <v>88</v>
      </c>
      <c r="D4" s="57" t="s">
        <v>89</v>
      </c>
    </row>
    <row r="5" customFormat="false" ht="35.05" hidden="false" customHeight="false" outlineLevel="0" collapsed="false">
      <c r="B5" s="58" t="n">
        <v>46242</v>
      </c>
      <c r="C5" s="59" t="s">
        <v>90</v>
      </c>
      <c r="D5" s="59" t="s">
        <v>91</v>
      </c>
    </row>
    <row r="6" customFormat="false" ht="15" hidden="false" customHeight="false" outlineLevel="0" collapsed="false">
      <c r="B6" s="58"/>
      <c r="C6" s="59"/>
      <c r="D6" s="59"/>
    </row>
    <row r="7" customFormat="false" ht="15" hidden="false" customHeight="false" outlineLevel="0" collapsed="false">
      <c r="B7" s="58"/>
      <c r="C7" s="59"/>
      <c r="D7" s="59"/>
    </row>
    <row r="8" customFormat="false" ht="15" hidden="false" customHeight="false" outlineLevel="0" collapsed="false">
      <c r="B8" s="58"/>
      <c r="C8" s="59"/>
      <c r="D8" s="59"/>
    </row>
    <row r="9" customFormat="false" ht="15" hidden="false" customHeight="false" outlineLevel="0" collapsed="false">
      <c r="B9" s="58"/>
      <c r="C9" s="59"/>
      <c r="D9" s="59"/>
    </row>
    <row r="10" customFormat="false" ht="15" hidden="false" customHeight="false" outlineLevel="0" collapsed="false">
      <c r="B10" s="58"/>
      <c r="C10" s="59"/>
      <c r="D10" s="59"/>
    </row>
    <row r="11" customFormat="false" ht="15" hidden="false" customHeight="false" outlineLevel="0" collapsed="false">
      <c r="B11" s="58"/>
      <c r="C11" s="59"/>
      <c r="D11" s="59"/>
    </row>
    <row r="12" customFormat="false" ht="15" hidden="false" customHeight="false" outlineLevel="0" collapsed="false">
      <c r="B12" s="58"/>
      <c r="C12" s="59"/>
      <c r="D12" s="59"/>
    </row>
    <row r="13" customFormat="false" ht="15" hidden="false" customHeight="false" outlineLevel="0" collapsed="false">
      <c r="B13" s="58"/>
      <c r="C13" s="59"/>
      <c r="D13" s="59"/>
    </row>
    <row r="14" customFormat="false" ht="15" hidden="false" customHeight="false" outlineLevel="0" collapsed="false">
      <c r="B14" s="58"/>
      <c r="C14" s="59"/>
      <c r="D14" s="59"/>
    </row>
    <row r="15" customFormat="false" ht="15" hidden="false" customHeight="false" outlineLevel="0" collapsed="false">
      <c r="B15" s="58"/>
      <c r="C15" s="59"/>
      <c r="D15" s="59"/>
    </row>
    <row r="16" customFormat="false" ht="15" hidden="false" customHeight="false" outlineLevel="0" collapsed="false">
      <c r="B16" s="58"/>
      <c r="C16" s="59"/>
      <c r="D16" s="59"/>
    </row>
    <row r="17" customFormat="false" ht="15" hidden="false" customHeight="false" outlineLevel="0" collapsed="false">
      <c r="B17" s="58"/>
      <c r="C17" s="59"/>
      <c r="D17" s="59"/>
    </row>
    <row r="18" customFormat="false" ht="15" hidden="false" customHeight="false" outlineLevel="0" collapsed="false">
      <c r="B18" s="58"/>
      <c r="C18" s="59"/>
      <c r="D18" s="59"/>
    </row>
    <row r="19" customFormat="false" ht="15" hidden="false" customHeight="false" outlineLevel="0" collapsed="false">
      <c r="B19" s="58"/>
      <c r="C19" s="59"/>
      <c r="D19" s="59"/>
    </row>
    <row r="20" customFormat="false" ht="15" hidden="false" customHeight="false" outlineLevel="0" collapsed="false">
      <c r="B20" s="58"/>
      <c r="C20" s="59"/>
      <c r="D20" s="59"/>
    </row>
    <row r="21" customFormat="false" ht="15" hidden="false" customHeight="false" outlineLevel="0" collapsed="false">
      <c r="B21" s="58"/>
      <c r="C21" s="59"/>
      <c r="D21" s="59"/>
    </row>
    <row r="22" customFormat="false" ht="15" hidden="false" customHeight="false" outlineLevel="0" collapsed="false">
      <c r="B22" s="58"/>
      <c r="C22" s="59"/>
      <c r="D22" s="59"/>
    </row>
    <row r="23" customFormat="false" ht="15" hidden="false" customHeight="false" outlineLevel="0" collapsed="false">
      <c r="B23" s="58"/>
      <c r="C23" s="59"/>
      <c r="D23" s="59"/>
    </row>
    <row r="24" customFormat="false" ht="15" hidden="false" customHeight="false" outlineLevel="0" collapsed="false">
      <c r="B24" s="58"/>
      <c r="C24" s="59"/>
      <c r="D24" s="59"/>
    </row>
    <row r="25" customFormat="false" ht="15" hidden="false" customHeight="false" outlineLevel="0" collapsed="false">
      <c r="B25" s="58"/>
      <c r="C25" s="59"/>
      <c r="D25" s="59"/>
    </row>
    <row r="26" customFormat="false" ht="15" hidden="false" customHeight="false" outlineLevel="0" collapsed="false">
      <c r="B26" s="58"/>
      <c r="C26" s="59"/>
      <c r="D26" s="59"/>
    </row>
    <row r="27" customFormat="false" ht="15" hidden="false" customHeight="false" outlineLevel="0" collapsed="false">
      <c r="B27" s="58"/>
      <c r="C27" s="59"/>
      <c r="D27" s="59"/>
    </row>
    <row r="28" customFormat="false" ht="15" hidden="false" customHeight="false" outlineLevel="0" collapsed="false">
      <c r="B28" s="58"/>
      <c r="C28" s="59"/>
      <c r="D28" s="59"/>
    </row>
    <row r="29" customFormat="false" ht="15" hidden="false" customHeight="false" outlineLevel="0" collapsed="false">
      <c r="B29" s="58"/>
      <c r="C29" s="59"/>
      <c r="D29" s="59"/>
    </row>
    <row r="30" customFormat="false" ht="15" hidden="false" customHeight="false" outlineLevel="0" collapsed="false">
      <c r="B30" s="58"/>
      <c r="C30" s="59"/>
      <c r="D30" s="59"/>
    </row>
    <row r="31" customFormat="false" ht="15" hidden="false" customHeight="false" outlineLevel="0" collapsed="false">
      <c r="B31" s="58"/>
      <c r="C31" s="59"/>
      <c r="D31" s="59"/>
    </row>
    <row r="32" customFormat="false" ht="15" hidden="false" customHeight="false" outlineLevel="0" collapsed="false">
      <c r="B32" s="58"/>
      <c r="C32" s="59"/>
      <c r="D32" s="59"/>
    </row>
    <row r="33" customFormat="false" ht="15" hidden="false" customHeight="false" outlineLevel="0" collapsed="false">
      <c r="B33" s="58"/>
      <c r="C33" s="59"/>
      <c r="D33" s="59"/>
    </row>
    <row r="34" customFormat="false" ht="15" hidden="false" customHeight="false" outlineLevel="0" collapsed="false">
      <c r="B34" s="58"/>
      <c r="C34" s="59"/>
      <c r="D34" s="59"/>
    </row>
    <row r="35" customFormat="false" ht="15" hidden="false" customHeight="false" outlineLevel="0" collapsed="false">
      <c r="B35" s="58"/>
      <c r="C35" s="59"/>
      <c r="D35" s="59"/>
    </row>
    <row r="36" customFormat="false" ht="15" hidden="false" customHeight="false" outlineLevel="0" collapsed="false">
      <c r="B36" s="58"/>
      <c r="C36" s="59"/>
      <c r="D36" s="59"/>
    </row>
    <row r="37" customFormat="false" ht="15" hidden="false" customHeight="false" outlineLevel="0" collapsed="false">
      <c r="B37" s="58"/>
      <c r="C37" s="59"/>
      <c r="D37" s="59"/>
    </row>
    <row r="38" customFormat="false" ht="15" hidden="false" customHeight="false" outlineLevel="0" collapsed="false">
      <c r="B38" s="58"/>
      <c r="C38" s="59"/>
      <c r="D38" s="59"/>
    </row>
    <row r="39" customFormat="false" ht="15" hidden="false" customHeight="false" outlineLevel="0" collapsed="false">
      <c r="B39" s="58"/>
      <c r="C39" s="59"/>
      <c r="D39" s="59"/>
    </row>
    <row r="40" customFormat="false" ht="15" hidden="false" customHeight="false" outlineLevel="0" collapsed="false">
      <c r="B40" s="58"/>
      <c r="C40" s="59"/>
      <c r="D40" s="59"/>
    </row>
    <row r="41" customFormat="false" ht="15" hidden="false" customHeight="false" outlineLevel="0" collapsed="false">
      <c r="B41" s="58"/>
      <c r="C41" s="59"/>
      <c r="D41" s="59"/>
    </row>
    <row r="42" customFormat="false" ht="15" hidden="false" customHeight="false" outlineLevel="0" collapsed="false">
      <c r="B42" s="58"/>
      <c r="C42" s="59"/>
      <c r="D42" s="59"/>
    </row>
    <row r="43" customFormat="false" ht="15" hidden="false" customHeight="false" outlineLevel="0" collapsed="false">
      <c r="B43" s="58"/>
      <c r="C43" s="59"/>
      <c r="D43" s="59"/>
    </row>
    <row r="44" customFormat="false" ht="15" hidden="false" customHeight="false" outlineLevel="0" collapsed="false">
      <c r="B44" s="58"/>
      <c r="C44" s="59"/>
      <c r="D44" s="59"/>
    </row>
    <row r="47" customFormat="false" ht="15" hidden="false" customHeight="false" outlineLevel="0" collapsed="false">
      <c r="B47" s="56" t="s">
        <v>84</v>
      </c>
      <c r="C47" s="56"/>
      <c r="D47" s="56"/>
    </row>
  </sheetData>
  <mergeCells count="3">
    <mergeCell ref="A1:E1"/>
    <mergeCell ref="B2:D2"/>
    <mergeCell ref="B47:D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2026-08-08T23:21:49Z</dcterms:created>
  <dc:creator>V.E.N.D.E. con IA</dc:creator>
  <dc:description/>
  <dc:language>en-US</dc:language>
  <cp:lastModifiedBy/>
  <dcterms:modified xsi:type="dcterms:W3CDTF">2026-08-08T23:21:49Z</dcterms:modified>
  <cp:revision>0</cp:revision>
  <dc:subject/>
  <dc:title>V.E.N.D.E. con IA — Calculadora de Precios y Márgenes v1.0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