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ieza aquí" sheetId="1" state="visible" r:id="rId3"/>
    <sheet name="Flujo de Efectivo" sheetId="2" state="visible" r:id="rId4"/>
    <sheet name="Nota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<sst xmlns="http://schemas.openxmlformats.org/spreadsheetml/2006/main" count="105" uniqueCount="101">
  <si>
    <t xml:space="preserve">V.E.N.D.E. con IA</t>
  </si>
  <si>
    <t xml:space="preserve">Calculadora de Flujo de Efectivo</t>
  </si>
  <si>
    <t xml:space="preserve">13 semanas · Versión 1.0 · Agosto 2026</t>
  </si>
  <si>
    <t xml:space="preserve">¿Qué es esta herramienta?</t>
  </si>
  <si>
    <t xml:space="preserve">Una proyección semanal de tu dinero para las próximas 13 semanas (un trimestre). Te dice, antes de que suceda, si te va a faltar efectivo, en qué semana y de qué tamaño es el hueco. "Vendo pero no tengo dinero" casi nunca es un problema de ventas: es un problema de tiempos entre entradas y salidas. Esta calculadora los pone frente a tus ojos para que decidas con anticipación y no con sustos.</t>
  </si>
  <si>
    <t xml:space="preserve">Empieza en 3 pasos</t>
  </si>
  <si>
    <t xml:space="preserve">1.</t>
  </si>
  <si>
    <t xml:space="preserve">Ve a la hoja Flujo de Efectivo y llena el recuadro naranja: fecha de inicio (un lunes), dinero disponible hoy (caja + bancos) y tu colchón mínimo (lo que necesitas tener siempre para operar tranquilo).</t>
  </si>
  <si>
    <t xml:space="preserve">2.</t>
  </si>
  <si>
    <t xml:space="preserve">Borra los datos de ejemplo (solo las celdas crema de la cuadrícula) y captura lo que esperas cobrar y pagar cada semana. Usa estimaciones conservadoras: cobra tarde y paga puntual.</t>
  </si>
  <si>
    <t xml:space="preserve">3.</t>
  </si>
  <si>
    <t xml:space="preserve">Lee el resumen y el semáforo: verás el saldo proyectado de cada semana y cuál es tu semana crítica.</t>
  </si>
  <si>
    <t xml:space="preserve">Cómo leer el semáforo</t>
  </si>
  <si>
    <t xml:space="preserve">🟢 Semana sana</t>
  </si>
  <si>
    <t xml:space="preserve">El saldo proyectado está por encima de tu colchón mínimo.</t>
  </si>
  <si>
    <t xml:space="preserve">🟠 Ajustada</t>
  </si>
  <si>
    <t xml:space="preserve">Hay dinero, pero por debajo de tu colchón. Cualquier imprevisto te pega.</t>
  </si>
  <si>
    <t xml:space="preserve">🔴 Falta dinero</t>
  </si>
  <si>
    <t xml:space="preserve">El saldo proyectado es negativo: si no haces algo antes de esa semana, no alcanzará.</t>
  </si>
  <si>
    <t xml:space="preserve">Si una semana sale en rojo, la calculadora te está regalando tiempo: sabes cuántas semanas tienes para adelantar cobranza, mover un pago, recortar una salida o conseguir financiamiento. Ese es el punto: decidir antes, no reaccionar después.</t>
  </si>
  <si>
    <t xml:space="preserve">Qué va en cada fila</t>
  </si>
  <si>
    <t xml:space="preserve">Ventas de contado</t>
  </si>
  <si>
    <t xml:space="preserve">Lo que entra en efectivo o tarjeta en el momento de la venta.</t>
  </si>
  <si>
    <t xml:space="preserve">Cobranza a clientes</t>
  </si>
  <si>
    <t xml:space="preserve">Pagos de facturas o ventas a crédito que esperas RECIBIR esa semana (no lo que facturas: lo que de verdad te van a pagar).</t>
  </si>
  <si>
    <t xml:space="preserve">Otras entradas</t>
  </si>
  <si>
    <t xml:space="preserve">Préstamos, aportaciones, devoluciones de impuestos, venta de activos.</t>
  </si>
  <si>
    <t xml:space="preserve">Salidas (nómina, renta, proveedores…)</t>
  </si>
  <si>
    <t xml:space="preserve">Escribe cada pago en la semana en que saldrá el dinero, no cuando recibes la factura.</t>
  </si>
  <si>
    <t xml:space="preserve">Filas "Otra entrada / Otra salida"</t>
  </si>
  <si>
    <t xml:space="preserve">Renglones libres: escribe el concepto en la primera columna y sus montos. No insertes filas nuevas.</t>
  </si>
  <si>
    <t xml:space="preserve">Total, Flujo neto, Saldos y Semáforo</t>
  </si>
  <si>
    <t xml:space="preserve">Se calculan solos (celdas grises). No los edites.</t>
  </si>
  <si>
    <t xml:space="preserve">Tu rutina semanal (15 minutos cada lunes)</t>
  </si>
  <si>
    <t xml:space="preserve">•  Sustituye la semana que terminó por los números reales y corrige las siguientes 12 con lo que ya sabes.</t>
  </si>
  <si>
    <t xml:space="preserve">•  Revisa el resumen: ¿cambió tu semana crítica? ¿Apareció una semana roja nueva?</t>
  </si>
  <si>
    <t xml:space="preserve">•  Toma UNA decisión concreta para la próxima semana en riesgo y anótala en la hoja Notas.</t>
  </si>
  <si>
    <t xml:space="preserve">•  Cada semana agrega una semana 13 nueva ajustando la fecha de inicio: el flujo de 13 semanas es una ventana que avanza, no un reporte que se archiva.</t>
  </si>
  <si>
    <t xml:space="preserve">Para no romper la herramienta</t>
  </si>
  <si>
    <t xml:space="preserve">•  Escribe solo en las celdas claras: el recuadro naranja de configuración y las celdas crema de la cuadrícula.</t>
  </si>
  <si>
    <t xml:space="preserve">•  No insertes ni elimines filas o columnas: los totales y saldos dependen de la estructura. La fila oculta bajo el semáforo es parte del cálculo: no la borres.</t>
  </si>
  <si>
    <t xml:space="preserve">•  Usa números sin símbolos (45000, no $45,000) y estimaciones conservadoras.</t>
  </si>
  <si>
    <t xml:space="preserve">•  ¿Usas Google Sheets? Sube el archivo a Drive y ábrelo con Google Sheets: todo funciona igual.</t>
  </si>
  <si>
    <t xml:space="preserve">•  Si algo se descompone, descarga de nuevo la plantilla en vendeconia.com.mx y copia tus datos.</t>
  </si>
  <si>
    <t xml:space="preserve">Esta herramienta forma parte del ecosistema V.E.N.D.E. con IA, creado para ayudarte a vender más, crecer con orden y construir una empresa más rentable con ayuda de la inteligencia artificial.</t>
  </si>
  <si>
    <t xml:space="preserve">Conoce el libro V.E.N.D.E. con IA y encuentra más herramientas, recursos, cursos, webinars, asesoría y comunidad en:  vendeconia.com.mx</t>
  </si>
  <si>
    <t xml:space="preserve">¿Dudas, comentarios o sugerencias? Escríbenos: contacto@vendeconia.com.mx</t>
  </si>
  <si>
    <t xml:space="preserve">Registro de cambios:  v1.0 · Agosto 2026 · Versión inicial.</t>
  </si>
  <si>
    <t xml:space="preserve">  FLUJO DE EFECTIVO — 13 semanas · V.E.N.D.E. con IA</t>
  </si>
  <si>
    <t xml:space="preserve">  ✍️ Llena el recuadro naranja y las celdas crema · 🔒 Las grises se calculan solas · Los datos de ejemplo se borran seleccionando solo las celdas crema de la cuadrícula</t>
  </si>
  <si>
    <t xml:space="preserve">Fecha de inicio (un lunes):</t>
  </si>
  <si>
    <t xml:space="preserve">Saldo más bajo proyectado</t>
  </si>
  <si>
    <t xml:space="preserve">Semana crítica</t>
  </si>
  <si>
    <t xml:space="preserve">Semanas en rojo</t>
  </si>
  <si>
    <t xml:space="preserve">Semanas ajustadas</t>
  </si>
  <si>
    <t xml:space="preserve">Dinero disponible hoy ($):</t>
  </si>
  <si>
    <t xml:space="preserve">Colchón mínimo deseado ($):</t>
  </si>
  <si>
    <t xml:space="preserve">Concepto</t>
  </si>
  <si>
    <t xml:space="preserve">Semana 1</t>
  </si>
  <si>
    <t xml:space="preserve">Semana 2</t>
  </si>
  <si>
    <t xml:space="preserve">Semana 3</t>
  </si>
  <si>
    <t xml:space="preserve">Semana 4</t>
  </si>
  <si>
    <t xml:space="preserve">Semana 5</t>
  </si>
  <si>
    <t xml:space="preserve">Semana 6</t>
  </si>
  <si>
    <t xml:space="preserve">Semana 7</t>
  </si>
  <si>
    <t xml:space="preserve">Semana 8</t>
  </si>
  <si>
    <t xml:space="preserve">Semana 9</t>
  </si>
  <si>
    <t xml:space="preserve">Semana 10</t>
  </si>
  <si>
    <t xml:space="preserve">Semana 11</t>
  </si>
  <si>
    <t xml:space="preserve">Semana 12</t>
  </si>
  <si>
    <t xml:space="preserve">Semana 13</t>
  </si>
  <si>
    <t xml:space="preserve">TOTAL</t>
  </si>
  <si>
    <t xml:space="preserve">Semana que inicia:</t>
  </si>
  <si>
    <t xml:space="preserve">ENTRADAS DE DINERO</t>
  </si>
  <si>
    <t xml:space="preserve">Cobranza a clientes (crédito)</t>
  </si>
  <si>
    <t xml:space="preserve">Otra entrada (escribe cuál)</t>
  </si>
  <si>
    <t xml:space="preserve">TOTAL ENTRADAS</t>
  </si>
  <si>
    <t xml:space="preserve">SALIDAS DE DINERO</t>
  </si>
  <si>
    <t xml:space="preserve">Nómina y sueldos</t>
  </si>
  <si>
    <t xml:space="preserve">Renta</t>
  </si>
  <si>
    <t xml:space="preserve">Servicios (luz, agua, internet…)</t>
  </si>
  <si>
    <t xml:space="preserve">Proveedores e inventario</t>
  </si>
  <si>
    <t xml:space="preserve">Pagos de créditos</t>
  </si>
  <si>
    <t xml:space="preserve">Impuestos</t>
  </si>
  <si>
    <t xml:space="preserve">Publicidad y ventas</t>
  </si>
  <si>
    <t xml:space="preserve">Otros gastos</t>
  </si>
  <si>
    <t xml:space="preserve">Otra salida (escribe cuál)</t>
  </si>
  <si>
    <t xml:space="preserve">TOTAL SALIDAS</t>
  </si>
  <si>
    <t xml:space="preserve">Flujo neto de la semana</t>
  </si>
  <si>
    <t xml:space="preserve">Saldo al iniciar la semana</t>
  </si>
  <si>
    <t xml:space="preserve">SALDO PROYECTADO AL CIERRE</t>
  </si>
  <si>
    <t xml:space="preserve">Semáforo</t>
  </si>
  <si>
    <t xml:space="preserve">(código interno — no borrar)</t>
  </si>
  <si>
    <t xml:space="preserve">  NOTAS Y DECISIONES · V.E.N.D.E. con IA</t>
  </si>
  <si>
    <t xml:space="preserve">Úsala cada lunes: qué harás para cubrir las semanas en riesgo, acuerdos de cobranza, pagos que moverás.</t>
  </si>
  <si>
    <t xml:space="preserve">Fecha</t>
  </si>
  <si>
    <t xml:space="preserve">Nota o decisión</t>
  </si>
  <si>
    <t xml:space="preserve">Próximo paso</t>
  </si>
  <si>
    <t xml:space="preserve">Ejemplo: la semana 6 sale en rojo por el pago de impuestos. Adelantaré la cobranza de dos clientes y moveré la compra grande de inventario a la semana 8. (Borra esta fila de ejemplo.)</t>
  </si>
  <si>
    <t xml:space="preserve">Confirmar con los clientes el lunes.</t>
  </si>
  <si>
    <t xml:space="preserve">Más herramientas y recursos: vendeconia.com.mx  ·  Dudas y sugerencias: contacto@vendeconia.com.mx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</si>
</sst>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\$#,##0"/>
    <numFmt numFmtId="167" formatCode="0"/>
    <numFmt numFmtId="168" formatCode="dd/mm"/>
    <numFmt numFmtId="169" formatCode="\$#,##0;[RED]&quot;($&quot;#,##0\)"/>
  </numFmts>
  <fonts count="3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58220"/>
      <name val="Arial"/>
      <family val="0"/>
      <charset val="1"/>
    </font>
    <font>
      <b val="true"/>
      <sz val="24"/>
      <color rgb="FF1F3251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3"/>
      <color rgb="FF1F3251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58220"/>
      <name val="Arial"/>
      <family val="0"/>
      <charset val="1"/>
    </font>
    <font>
      <b val="true"/>
      <sz val="10"/>
      <color rgb="FF1F3251"/>
      <name val="Arial"/>
      <family val="0"/>
      <charset val="1"/>
    </font>
    <font>
      <sz val="10"/>
      <color rgb="FFFFFFFF"/>
      <name val="Arial"/>
      <family val="0"/>
      <charset val="1"/>
    </font>
    <font>
      <sz val="9.5"/>
      <color rgb="FFD8DEE9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222222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14"/>
      <color rgb="FF1F325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F58220"/>
      <name val="Arial"/>
      <family val="0"/>
      <charset val="1"/>
    </font>
    <font>
      <sz val="9"/>
      <color rgb="FFD8DEE9"/>
      <name val="Arial"/>
      <family val="0"/>
      <charset val="1"/>
    </font>
    <font>
      <sz val="9.5"/>
      <color rgb="FF333333"/>
      <name val="Arial"/>
      <family val="0"/>
      <charset val="1"/>
    </font>
    <font>
      <sz val="9.5"/>
      <color rgb="FF222222"/>
      <name val="Arial"/>
      <family val="0"/>
      <charset val="1"/>
    </font>
    <font>
      <b val="true"/>
      <sz val="9.5"/>
      <color rgb="FF1F3251"/>
      <name val="Arial"/>
      <family val="0"/>
      <charset val="1"/>
    </font>
    <font>
      <sz val="9.5"/>
      <color rgb="FF555555"/>
      <name val="Arial"/>
      <family val="0"/>
      <charset val="1"/>
    </font>
    <font>
      <b val="true"/>
      <sz val="9.5"/>
      <color rgb="FF555555"/>
      <name val="Arial"/>
      <family val="0"/>
      <charset val="1"/>
    </font>
    <font>
      <b val="true"/>
      <sz val="8.5"/>
      <color rgb="FF1F3251"/>
      <name val="Arial"/>
      <family val="0"/>
      <charset val="1"/>
    </font>
    <font>
      <sz val="9.5"/>
      <color rgb="FF6B7280"/>
      <name val="Arial"/>
      <family val="0"/>
      <charset val="1"/>
    </font>
    <font>
      <b val="true"/>
      <sz val="9.5"/>
      <color rgb="FF6B7280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9"/>
      <color rgb="FFF5822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58220"/>
        <bgColor rgb="FFFF6600"/>
      </patternFill>
    </fill>
    <fill>
      <patternFill patternType="solid">
        <fgColor rgb="FFFDEBD8"/>
        <bgColor rgb="FFFBE7E4"/>
      </patternFill>
    </fill>
    <fill>
      <patternFill patternType="solid">
        <fgColor rgb="FF1F3251"/>
        <bgColor rgb="FF16233B"/>
      </patternFill>
    </fill>
    <fill>
      <patternFill patternType="solid">
        <fgColor rgb="FFFFF7EC"/>
        <bgColor rgb="FFFDF2DF"/>
      </patternFill>
    </fill>
    <fill>
      <patternFill patternType="solid">
        <fgColor rgb="FFF7F8FA"/>
        <bgColor rgb="FFFFF7EC"/>
      </patternFill>
    </fill>
    <fill>
      <patternFill patternType="solid">
        <fgColor rgb="FF16233B"/>
        <bgColor rgb="FF222222"/>
      </patternFill>
    </fill>
    <fill>
      <patternFill patternType="solid">
        <fgColor rgb="FFEEF1F6"/>
        <bgColor rgb="FFE4F3EA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9E0"/>
      </bottom>
      <diagonal/>
    </border>
    <border diagonalUp="false" diagonalDown="false">
      <left style="medium">
        <color rgb="FFF58220"/>
      </left>
      <right/>
      <top style="medium">
        <color rgb="FFF58220"/>
      </top>
      <bottom/>
      <diagonal/>
    </border>
    <border diagonalUp="false" diagonalDown="false">
      <left style="thin">
        <color rgb="FFD5D9E0"/>
      </left>
      <right style="medium">
        <color rgb="FFF58220"/>
      </right>
      <top style="medium">
        <color rgb="FFF58220"/>
      </top>
      <bottom style="thin">
        <color rgb="FFD5D9E0"/>
      </bottom>
      <diagonal/>
    </border>
    <border diagonalUp="false" diagonalDown="false">
      <left style="medium">
        <color rgb="FF1F3251"/>
      </left>
      <right style="medium">
        <color rgb="FF1F3251"/>
      </right>
      <top style="medium">
        <color rgb="FF1F3251"/>
      </top>
      <bottom/>
      <diagonal/>
    </border>
    <border diagonalUp="false" diagonalDown="false">
      <left style="medium">
        <color rgb="FFF58220"/>
      </left>
      <right/>
      <top/>
      <bottom/>
      <diagonal/>
    </border>
    <border diagonalUp="false" diagonalDown="false">
      <left style="thin">
        <color rgb="FFD5D9E0"/>
      </left>
      <right style="medium">
        <color rgb="FFF58220"/>
      </right>
      <top style="thin">
        <color rgb="FFD5D9E0"/>
      </top>
      <bottom style="thin">
        <color rgb="FFD5D9E0"/>
      </bottom>
      <diagonal/>
    </border>
    <border diagonalUp="false" diagonalDown="false">
      <left style="medium">
        <color rgb="FF1F3251"/>
      </left>
      <right style="medium">
        <color rgb="FF1F3251"/>
      </right>
      <top/>
      <bottom style="medium">
        <color rgb="FF1F3251"/>
      </bottom>
      <diagonal/>
    </border>
    <border diagonalUp="false" diagonalDown="false">
      <left style="medium">
        <color rgb="FFF58220"/>
      </left>
      <right/>
      <top/>
      <bottom style="medium">
        <color rgb="FFF58220"/>
      </bottom>
      <diagonal/>
    </border>
    <border diagonalUp="false" diagonalDown="false">
      <left style="thin">
        <color rgb="FFD5D9E0"/>
      </left>
      <right style="medium">
        <color rgb="FFF58220"/>
      </right>
      <top style="thin">
        <color rgb="FFD5D9E0"/>
      </top>
      <bottom style="medium">
        <color rgb="FFF58220"/>
      </bottom>
      <diagonal/>
    </border>
    <border diagonalUp="false" diagonalDown="false">
      <left style="thin">
        <color rgb="FFD5D9E0"/>
      </left>
      <right style="thin">
        <color rgb="FFD5D9E0"/>
      </right>
      <top style="thin">
        <color rgb="FFD5D9E0"/>
      </top>
      <bottom style="thin">
        <color rgb="FFD5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5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8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22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7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5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4" fillId="5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5" fillId="8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5" fillId="8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5" fillId="8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8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6" fillId="8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27" fillId="8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8" fillId="8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8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9" fillId="8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8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0" fillId="8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31" fillId="5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1" fillId="5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C0392B"/>
        <sz val="14"/>
      </font>
    </dxf>
    <dxf>
      <font>
        <name val="Arial"/>
        <charset val="1"/>
        <family val="0"/>
        <b val="1"/>
        <color rgb="FFC0392B"/>
        <sz val="9"/>
      </font>
      <fill>
        <patternFill>
          <bgColor rgb="FFFBE7E4"/>
        </patternFill>
      </fill>
    </dxf>
    <dxf>
      <font>
        <name val="Arial"/>
        <charset val="1"/>
        <family val="0"/>
        <b val="1"/>
        <color rgb="FFB9770E"/>
        <sz val="9"/>
      </font>
      <fill>
        <patternFill>
          <bgColor rgb="FFFDF2DF"/>
        </patternFill>
      </fill>
    </dxf>
    <dxf>
      <font>
        <name val="Arial"/>
        <charset val="1"/>
        <family val="0"/>
        <b val="1"/>
        <color rgb="FF2E9E63"/>
        <sz val="9"/>
      </font>
      <fill>
        <patternFill>
          <bgColor rgb="FFE4F3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9770E"/>
      <rgbColor rgb="FF800080"/>
      <rgbColor rgb="FF008080"/>
      <rgbColor rgb="FFF7F8FA"/>
      <rgbColor rgb="FF808080"/>
      <rgbColor rgb="FF9999FF"/>
      <rgbColor rgb="FF993366"/>
      <rgbColor rgb="FFFDF2DF"/>
      <rgbColor rgb="FFE4F3EA"/>
      <rgbColor rgb="FF660066"/>
      <rgbColor rgb="FFFF8080"/>
      <rgbColor rgb="FF0066CC"/>
      <rgbColor rgb="FFD5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6"/>
      <rgbColor rgb="FFD8DEE9"/>
      <rgbColor rgb="FFFDEBD8"/>
      <rgbColor rgb="FFFFF7EC"/>
      <rgbColor rgb="FFFF99CC"/>
      <rgbColor rgb="FFCC99FF"/>
      <rgbColor rgb="FFFBE7E4"/>
      <rgbColor rgb="FF3366FF"/>
      <rgbColor rgb="FF33CCCC"/>
      <rgbColor rgb="FF99CC00"/>
      <rgbColor rgb="FFFFCC00"/>
      <rgbColor rgb="FFF58220"/>
      <rgbColor rgb="FFFF6600"/>
      <rgbColor rgb="FF6B7280"/>
      <rgbColor rgb="FF969696"/>
      <rgbColor rgb="FF1F3251"/>
      <rgbColor rgb="FF2E9E63"/>
      <rgbColor rgb="FF16233B"/>
      <rgbColor rgb="FF222222"/>
      <rgbColor rgb="FFC0392B"/>
      <rgbColor rgb="FF993366"/>
      <rgbColor rgb="FF55555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8220"/>
    <pageSetUpPr fitToPage="false"/>
  </sheetPr>
  <dimension ref="A2:G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6"/>
    <col collapsed="false" customWidth="true" hidden="false" outlineLevel="0" max="7" min="7" style="0" width="12"/>
    <col collapsed="false" customWidth="true" hidden="false" outlineLevel="0" max="8" min="8" style="0" width="4"/>
  </cols>
  <sheetData>
    <row r="2" customFormat="false" ht="18.55" hidden="false" customHeight="false" outlineLevel="0" collapsed="false">
      <c r="B2" s="1" t="s">
        <v>0</v>
      </c>
    </row>
    <row r="3" customFormat="false" ht="29.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3.75" hidden="false" customHeight="true" outlineLevel="0" collapsed="false">
      <c r="A5" s="4"/>
      <c r="B5" s="4"/>
      <c r="C5" s="4"/>
      <c r="D5" s="4"/>
      <c r="E5" s="4"/>
      <c r="F5" s="4"/>
      <c r="G5" s="4"/>
    </row>
    <row r="7" customFormat="false" ht="19.5" hidden="false" customHeight="true" outlineLevel="0" collapsed="false">
      <c r="B7" s="5" t="s">
        <v>3</v>
      </c>
      <c r="C7" s="5"/>
      <c r="D7" s="5"/>
      <c r="E7" s="5"/>
      <c r="F7" s="5"/>
      <c r="G7" s="5"/>
    </row>
    <row r="8" customFormat="false" ht="54" hidden="false" customHeight="true" outlineLevel="0" collapsed="false">
      <c r="B8" s="6" t="s">
        <v>4</v>
      </c>
      <c r="C8" s="6"/>
      <c r="D8" s="6"/>
      <c r="E8" s="6"/>
      <c r="F8" s="6"/>
      <c r="G8" s="6"/>
    </row>
    <row r="10" customFormat="false" ht="19.5" hidden="false" customHeight="true" outlineLevel="0" collapsed="false">
      <c r="B10" s="5" t="s">
        <v>5</v>
      </c>
      <c r="C10" s="5"/>
      <c r="D10" s="5"/>
      <c r="E10" s="5"/>
      <c r="F10" s="5"/>
      <c r="G10" s="5"/>
    </row>
    <row r="11" customFormat="false" ht="30" hidden="false" customHeight="true" outlineLevel="0" collapsed="false">
      <c r="B11" s="7" t="s">
        <v>6</v>
      </c>
      <c r="C11" s="6" t="s">
        <v>7</v>
      </c>
      <c r="D11" s="6"/>
      <c r="E11" s="6"/>
      <c r="F11" s="6"/>
      <c r="G11" s="6"/>
    </row>
    <row r="12" customFormat="false" ht="30" hidden="false" customHeight="true" outlineLevel="0" collapsed="false">
      <c r="B12" s="7" t="s">
        <v>8</v>
      </c>
      <c r="C12" s="6" t="s">
        <v>9</v>
      </c>
      <c r="D12" s="6"/>
      <c r="E12" s="6"/>
      <c r="F12" s="6"/>
      <c r="G12" s="6"/>
    </row>
    <row r="13" customFormat="false" ht="30" hidden="false" customHeight="true" outlineLevel="0" collapsed="false">
      <c r="B13" s="7" t="s">
        <v>10</v>
      </c>
      <c r="C13" s="6" t="s">
        <v>11</v>
      </c>
      <c r="D13" s="6"/>
      <c r="E13" s="6"/>
      <c r="F13" s="6"/>
      <c r="G13" s="6"/>
    </row>
    <row r="15" customFormat="false" ht="19.5" hidden="false" customHeight="true" outlineLevel="0" collapsed="false">
      <c r="B15" s="5" t="s">
        <v>12</v>
      </c>
      <c r="C15" s="5"/>
      <c r="D15" s="5"/>
      <c r="E15" s="5"/>
      <c r="F15" s="5"/>
      <c r="G15" s="5"/>
    </row>
    <row r="16" customFormat="false" ht="19.5" hidden="false" customHeight="true" outlineLevel="0" collapsed="false">
      <c r="B16" s="8" t="s">
        <v>13</v>
      </c>
      <c r="C16" s="6" t="s">
        <v>14</v>
      </c>
      <c r="D16" s="6"/>
      <c r="E16" s="6"/>
      <c r="F16" s="6"/>
      <c r="G16" s="6"/>
    </row>
    <row r="17" customFormat="false" ht="19.5" hidden="false" customHeight="true" outlineLevel="0" collapsed="false">
      <c r="B17" s="8" t="s">
        <v>15</v>
      </c>
      <c r="C17" s="6" t="s">
        <v>16</v>
      </c>
      <c r="D17" s="6"/>
      <c r="E17" s="6"/>
      <c r="F17" s="6"/>
      <c r="G17" s="6"/>
    </row>
    <row r="18" customFormat="false" ht="19.5" hidden="false" customHeight="true" outlineLevel="0" collapsed="false">
      <c r="B18" s="8" t="s">
        <v>17</v>
      </c>
      <c r="C18" s="6" t="s">
        <v>18</v>
      </c>
      <c r="D18" s="6"/>
      <c r="E18" s="6"/>
      <c r="F18" s="6"/>
      <c r="G18" s="6"/>
    </row>
    <row r="19" customFormat="false" ht="39.75" hidden="false" customHeight="true" outlineLevel="0" collapsed="false">
      <c r="B19" s="6" t="s">
        <v>19</v>
      </c>
      <c r="C19" s="6"/>
      <c r="D19" s="6"/>
      <c r="E19" s="6"/>
      <c r="F19" s="6"/>
      <c r="G19" s="6"/>
    </row>
    <row r="21" customFormat="false" ht="19.5" hidden="false" customHeight="true" outlineLevel="0" collapsed="false">
      <c r="B21" s="5" t="s">
        <v>20</v>
      </c>
      <c r="C21" s="5"/>
      <c r="D21" s="5"/>
      <c r="E21" s="5"/>
      <c r="F21" s="5"/>
      <c r="G21" s="5"/>
    </row>
    <row r="22" customFormat="false" ht="27.75" hidden="false" customHeight="true" outlineLevel="0" collapsed="false">
      <c r="B22" s="9" t="s">
        <v>21</v>
      </c>
      <c r="C22" s="10" t="s">
        <v>22</v>
      </c>
      <c r="D22" s="10"/>
      <c r="E22" s="10"/>
      <c r="F22" s="10"/>
      <c r="G22" s="10"/>
    </row>
    <row r="23" customFormat="false" ht="27.75" hidden="false" customHeight="true" outlineLevel="0" collapsed="false">
      <c r="B23" s="9" t="s">
        <v>23</v>
      </c>
      <c r="C23" s="10" t="s">
        <v>24</v>
      </c>
      <c r="D23" s="10"/>
      <c r="E23" s="10"/>
      <c r="F23" s="10"/>
      <c r="G23" s="10"/>
    </row>
    <row r="24" customFormat="false" ht="27.75" hidden="false" customHeight="true" outlineLevel="0" collapsed="false">
      <c r="B24" s="9" t="s">
        <v>25</v>
      </c>
      <c r="C24" s="10" t="s">
        <v>26</v>
      </c>
      <c r="D24" s="10"/>
      <c r="E24" s="10"/>
      <c r="F24" s="10"/>
      <c r="G24" s="10"/>
    </row>
    <row r="25" customFormat="false" ht="27.75" hidden="false" customHeight="true" outlineLevel="0" collapsed="false">
      <c r="B25" s="9" t="s">
        <v>27</v>
      </c>
      <c r="C25" s="10" t="s">
        <v>28</v>
      </c>
      <c r="D25" s="10"/>
      <c r="E25" s="10"/>
      <c r="F25" s="10"/>
      <c r="G25" s="10"/>
    </row>
    <row r="26" customFormat="false" ht="27.75" hidden="false" customHeight="true" outlineLevel="0" collapsed="false">
      <c r="B26" s="9" t="s">
        <v>29</v>
      </c>
      <c r="C26" s="10" t="s">
        <v>30</v>
      </c>
      <c r="D26" s="10"/>
      <c r="E26" s="10"/>
      <c r="F26" s="10"/>
      <c r="G26" s="10"/>
    </row>
    <row r="27" customFormat="false" ht="27.75" hidden="false" customHeight="true" outlineLevel="0" collapsed="false">
      <c r="B27" s="9" t="s">
        <v>31</v>
      </c>
      <c r="C27" s="10" t="s">
        <v>32</v>
      </c>
      <c r="D27" s="10"/>
      <c r="E27" s="10"/>
      <c r="F27" s="10"/>
      <c r="G27" s="10"/>
    </row>
    <row r="29" customFormat="false" ht="19.5" hidden="false" customHeight="true" outlineLevel="0" collapsed="false">
      <c r="B29" s="5" t="s">
        <v>33</v>
      </c>
      <c r="C29" s="5"/>
      <c r="D29" s="5"/>
      <c r="E29" s="5"/>
      <c r="F29" s="5"/>
      <c r="G29" s="5"/>
    </row>
    <row r="30" customFormat="false" ht="25.5" hidden="false" customHeight="true" outlineLevel="0" collapsed="false">
      <c r="B30" s="6" t="s">
        <v>34</v>
      </c>
      <c r="C30" s="6"/>
      <c r="D30" s="6"/>
      <c r="E30" s="6"/>
      <c r="F30" s="6"/>
      <c r="G30" s="6"/>
    </row>
    <row r="31" customFormat="false" ht="25.5" hidden="false" customHeight="true" outlineLevel="0" collapsed="false">
      <c r="B31" s="6" t="s">
        <v>35</v>
      </c>
      <c r="C31" s="6"/>
      <c r="D31" s="6"/>
      <c r="E31" s="6"/>
      <c r="F31" s="6"/>
      <c r="G31" s="6"/>
    </row>
    <row r="32" customFormat="false" ht="25.5" hidden="false" customHeight="true" outlineLevel="0" collapsed="false">
      <c r="B32" s="6" t="s">
        <v>36</v>
      </c>
      <c r="C32" s="6"/>
      <c r="D32" s="6"/>
      <c r="E32" s="6"/>
      <c r="F32" s="6"/>
      <c r="G32" s="6"/>
    </row>
    <row r="33" customFormat="false" ht="25.5" hidden="false" customHeight="true" outlineLevel="0" collapsed="false">
      <c r="B33" s="6" t="s">
        <v>37</v>
      </c>
      <c r="C33" s="6"/>
      <c r="D33" s="6"/>
      <c r="E33" s="6"/>
      <c r="F33" s="6"/>
      <c r="G33" s="6"/>
    </row>
    <row r="35" customFormat="false" ht="19.5" hidden="false" customHeight="true" outlineLevel="0" collapsed="false">
      <c r="B35" s="5" t="s">
        <v>38</v>
      </c>
      <c r="C35" s="5"/>
      <c r="D35" s="5"/>
      <c r="E35" s="5"/>
      <c r="F35" s="5"/>
      <c r="G35" s="5"/>
    </row>
    <row r="36" customFormat="false" ht="25.5" hidden="false" customHeight="true" outlineLevel="0" collapsed="false">
      <c r="B36" s="6" t="s">
        <v>39</v>
      </c>
      <c r="C36" s="6"/>
      <c r="D36" s="6"/>
      <c r="E36" s="6"/>
      <c r="F36" s="6"/>
      <c r="G36" s="6"/>
    </row>
    <row r="37" customFormat="false" ht="25.5" hidden="false" customHeight="true" outlineLevel="0" collapsed="false">
      <c r="B37" s="6" t="s">
        <v>40</v>
      </c>
      <c r="C37" s="6"/>
      <c r="D37" s="6"/>
      <c r="E37" s="6"/>
      <c r="F37" s="6"/>
      <c r="G37" s="6"/>
    </row>
    <row r="38" customFormat="false" ht="25.5" hidden="false" customHeight="true" outlineLevel="0" collapsed="false">
      <c r="B38" s="6" t="s">
        <v>41</v>
      </c>
      <c r="C38" s="6"/>
      <c r="D38" s="6"/>
      <c r="E38" s="6"/>
      <c r="F38" s="6"/>
      <c r="G38" s="6"/>
    </row>
    <row r="39" customFormat="false" ht="25.5" hidden="false" customHeight="true" outlineLevel="0" collapsed="false">
      <c r="B39" s="6" t="s">
        <v>42</v>
      </c>
      <c r="C39" s="6"/>
      <c r="D39" s="6"/>
      <c r="E39" s="6"/>
      <c r="F39" s="6"/>
      <c r="G39" s="6"/>
    </row>
    <row r="40" customFormat="false" ht="25.5" hidden="false" customHeight="true" outlineLevel="0" collapsed="false">
      <c r="B40" s="6" t="s">
        <v>43</v>
      </c>
      <c r="C40" s="6"/>
      <c r="D40" s="6"/>
      <c r="E40" s="6"/>
      <c r="F40" s="6"/>
      <c r="G40" s="6"/>
    </row>
    <row r="42" customFormat="false" ht="15" hidden="false" customHeight="false" outlineLevel="0" collapsed="false">
      <c r="B42" s="11"/>
      <c r="C42" s="11"/>
      <c r="D42" s="11"/>
      <c r="E42" s="11"/>
      <c r="F42" s="11"/>
      <c r="G42" s="11"/>
    </row>
    <row r="43" customFormat="false" ht="30" hidden="false" customHeight="true" outlineLevel="0" collapsed="false">
      <c r="B43" s="12" t="s">
        <v>44</v>
      </c>
      <c r="C43" s="12"/>
      <c r="D43" s="12"/>
      <c r="E43" s="12"/>
      <c r="F43" s="12"/>
      <c r="G43" s="12"/>
    </row>
    <row r="44" customFormat="false" ht="21.75" hidden="false" customHeight="true" outlineLevel="0" collapsed="false">
      <c r="B44" s="13" t="s">
        <v>45</v>
      </c>
      <c r="C44" s="13"/>
      <c r="D44" s="13"/>
      <c r="E44" s="13"/>
      <c r="F44" s="13"/>
      <c r="G44" s="13"/>
    </row>
    <row r="45" customFormat="false" ht="15" hidden="false" customHeight="false" outlineLevel="0" collapsed="false">
      <c r="B45" s="14" t="s">
        <v>46</v>
      </c>
      <c r="C45" s="14"/>
      <c r="D45" s="14"/>
      <c r="E45" s="14"/>
      <c r="F45" s="14"/>
      <c r="G45" s="14"/>
    </row>
    <row r="46" customFormat="false" ht="15" hidden="false" customHeight="false" outlineLevel="0" collapsed="false">
      <c r="B46" s="11"/>
      <c r="C46" s="11"/>
      <c r="D46" s="11"/>
      <c r="E46" s="11"/>
      <c r="F46" s="11"/>
      <c r="G46" s="11"/>
    </row>
    <row r="48" customFormat="false" ht="15" hidden="false" customHeight="false" outlineLevel="0" collapsed="false">
      <c r="B48" s="15" t="s">
        <v>47</v>
      </c>
    </row>
  </sheetData>
  <mergeCells count="32">
    <mergeCell ref="B7:G7"/>
    <mergeCell ref="B8:G8"/>
    <mergeCell ref="B10:G10"/>
    <mergeCell ref="C11:G11"/>
    <mergeCell ref="C12:G12"/>
    <mergeCell ref="C13:G13"/>
    <mergeCell ref="B15:G15"/>
    <mergeCell ref="C16:G16"/>
    <mergeCell ref="C17:G17"/>
    <mergeCell ref="C18:G18"/>
    <mergeCell ref="B19:G19"/>
    <mergeCell ref="B21:G21"/>
    <mergeCell ref="C22:G22"/>
    <mergeCell ref="C23:G23"/>
    <mergeCell ref="C24:G24"/>
    <mergeCell ref="C25:G25"/>
    <mergeCell ref="C26:G26"/>
    <mergeCell ref="C27:G27"/>
    <mergeCell ref="B29:G29"/>
    <mergeCell ref="B30:G30"/>
    <mergeCell ref="B31:G31"/>
    <mergeCell ref="B32:G32"/>
    <mergeCell ref="B33:G33"/>
    <mergeCell ref="B35:G35"/>
    <mergeCell ref="B36:G36"/>
    <mergeCell ref="B37:G37"/>
    <mergeCell ref="B38:G38"/>
    <mergeCell ref="B39:G39"/>
    <mergeCell ref="B40:G40"/>
    <mergeCell ref="B43:G43"/>
    <mergeCell ref="B44:G44"/>
    <mergeCell ref="B45:G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O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1" topLeftCell="B12" activePane="bottomRight" state="frozen"/>
      <selection pane="topLeft" activeCell="A1" activeCellId="0" sqref="A1"/>
      <selection pane="topRight" activeCell="B1" activeCellId="0" sqref="B1"/>
      <selection pane="bottomLeft" activeCell="A12" activeCellId="0" sqref="A1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14" min="2" style="0" width="11.5"/>
    <col collapsed="false" customWidth="true" hidden="false" outlineLevel="0" max="15" min="15" style="0" width="13"/>
  </cols>
  <sheetData>
    <row r="1" customFormat="false" ht="25.5" hidden="false" customHeight="true" outlineLevel="0" collapsed="false">
      <c r="A1" s="16" t="s">
        <v>48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customFormat="false" ht="15" hidden="false" customHeight="false" outlineLevel="0" collapsed="false">
      <c r="A2" s="17" t="s">
        <v>49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customFormat="false" ht="15" hidden="false" customHeight="false" outlineLevel="0" collapsed="false">
      <c r="A5" s="18" t="s">
        <v>50</v>
      </c>
      <c r="B5" s="19" t="n">
        <v>46244</v>
      </c>
      <c r="D5" s="20" t="s">
        <v>51</v>
      </c>
      <c r="E5" s="20"/>
      <c r="F5" s="20"/>
      <c r="G5" s="20" t="s">
        <v>52</v>
      </c>
      <c r="H5" s="20"/>
      <c r="I5" s="20"/>
      <c r="J5" s="20" t="s">
        <v>53</v>
      </c>
      <c r="K5" s="20"/>
      <c r="L5" s="20" t="s">
        <v>54</v>
      </c>
      <c r="M5" s="20"/>
      <c r="N5" s="20"/>
    </row>
    <row r="6" customFormat="false" ht="15" hidden="false" customHeight="false" outlineLevel="0" collapsed="false">
      <c r="A6" s="21" t="s">
        <v>55</v>
      </c>
      <c r="B6" s="22" t="n">
        <v>48000</v>
      </c>
      <c r="D6" s="23" t="n">
        <f aca="false">MIN($B$34:$N$34)</f>
        <v>-2000</v>
      </c>
      <c r="E6" s="23"/>
      <c r="F6" s="23"/>
      <c r="G6" s="24" t="str">
        <f aca="false">"Semana "&amp;MATCH(MIN($B$34:$N$34),$B$34:$N$34,0)&amp;" ("&amp;TEXT(INDEX($B$11:$N$11,MATCH(MIN($B$34:$N$34),$B$34:$N$34,0)),"dd/mm")&amp;")"</f>
        <v>Semana 6 (14/09)</v>
      </c>
      <c r="H6" s="24"/>
      <c r="I6" s="24"/>
      <c r="J6" s="25" t="n">
        <f aca="false">COUNTIF($B$36:$N$36,"ROJO")</f>
        <v>1</v>
      </c>
      <c r="K6" s="25"/>
      <c r="L6" s="25" t="n">
        <f aca="false">COUNTIF($B$36:$N$36,"AMBAR")</f>
        <v>6</v>
      </c>
      <c r="M6" s="25"/>
      <c r="N6" s="25"/>
    </row>
    <row r="7" customFormat="false" ht="15" hidden="false" customHeight="false" outlineLevel="0" collapsed="false">
      <c r="A7" s="26" t="s">
        <v>56</v>
      </c>
      <c r="B7" s="27" t="n">
        <v>30000</v>
      </c>
      <c r="D7" s="23"/>
      <c r="E7" s="23"/>
      <c r="F7" s="23"/>
      <c r="G7" s="24"/>
      <c r="H7" s="24"/>
      <c r="I7" s="24"/>
      <c r="J7" s="25"/>
      <c r="K7" s="25"/>
      <c r="L7" s="25"/>
      <c r="M7" s="25"/>
      <c r="N7" s="25"/>
    </row>
    <row r="10" customFormat="false" ht="18" hidden="false" customHeight="true" outlineLevel="0" collapsed="false">
      <c r="A10" s="28" t="s">
        <v>57</v>
      </c>
      <c r="B10" s="29" t="s">
        <v>58</v>
      </c>
      <c r="C10" s="29" t="s">
        <v>59</v>
      </c>
      <c r="D10" s="29" t="s">
        <v>60</v>
      </c>
      <c r="E10" s="29" t="s">
        <v>61</v>
      </c>
      <c r="F10" s="29" t="s">
        <v>62</v>
      </c>
      <c r="G10" s="29" t="s">
        <v>63</v>
      </c>
      <c r="H10" s="29" t="s">
        <v>64</v>
      </c>
      <c r="I10" s="29" t="s">
        <v>65</v>
      </c>
      <c r="J10" s="29" t="s">
        <v>66</v>
      </c>
      <c r="K10" s="29" t="s">
        <v>67</v>
      </c>
      <c r="L10" s="29" t="s">
        <v>68</v>
      </c>
      <c r="M10" s="29" t="s">
        <v>69</v>
      </c>
      <c r="N10" s="29" t="s">
        <v>70</v>
      </c>
      <c r="O10" s="30" t="s">
        <v>71</v>
      </c>
    </row>
    <row r="11" customFormat="false" ht="13.5" hidden="false" customHeight="true" outlineLevel="0" collapsed="false">
      <c r="A11" s="31" t="s">
        <v>72</v>
      </c>
      <c r="B11" s="32" t="n">
        <f aca="false">$B$5</f>
        <v>46244</v>
      </c>
      <c r="C11" s="32" t="n">
        <f aca="false">B11+7</f>
        <v>46251</v>
      </c>
      <c r="D11" s="32" t="n">
        <f aca="false">C11+7</f>
        <v>46258</v>
      </c>
      <c r="E11" s="32" t="n">
        <f aca="false">D11+7</f>
        <v>46265</v>
      </c>
      <c r="F11" s="32" t="n">
        <f aca="false">E11+7</f>
        <v>46272</v>
      </c>
      <c r="G11" s="32" t="n">
        <f aca="false">F11+7</f>
        <v>46279</v>
      </c>
      <c r="H11" s="32" t="n">
        <f aca="false">G11+7</f>
        <v>46286</v>
      </c>
      <c r="I11" s="32" t="n">
        <f aca="false">H11+7</f>
        <v>46293</v>
      </c>
      <c r="J11" s="32" t="n">
        <f aca="false">I11+7</f>
        <v>46300</v>
      </c>
      <c r="K11" s="32" t="n">
        <f aca="false">J11+7</f>
        <v>46307</v>
      </c>
      <c r="L11" s="32" t="n">
        <f aca="false">K11+7</f>
        <v>46314</v>
      </c>
      <c r="M11" s="32" t="n">
        <f aca="false">L11+7</f>
        <v>46321</v>
      </c>
      <c r="N11" s="32" t="n">
        <f aca="false">M11+7</f>
        <v>46328</v>
      </c>
      <c r="O11" s="11"/>
    </row>
    <row r="12" customFormat="false" ht="15.75" hidden="false" customHeight="true" outlineLevel="0" collapsed="false">
      <c r="A12" s="33" t="s">
        <v>73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customFormat="false" ht="15" hidden="false" customHeight="false" outlineLevel="0" collapsed="false">
      <c r="A13" s="35" t="s">
        <v>21</v>
      </c>
      <c r="B13" s="36" t="n">
        <v>38000</v>
      </c>
      <c r="C13" s="36" t="n">
        <v>36000</v>
      </c>
      <c r="D13" s="36" t="n">
        <v>37000</v>
      </c>
      <c r="E13" s="36" t="n">
        <v>33000</v>
      </c>
      <c r="F13" s="36" t="n">
        <v>30000</v>
      </c>
      <c r="G13" s="36" t="n">
        <v>28000</v>
      </c>
      <c r="H13" s="36" t="n">
        <v>34000</v>
      </c>
      <c r="I13" s="36" t="n">
        <v>38000</v>
      </c>
      <c r="J13" s="36" t="n">
        <v>42000</v>
      </c>
      <c r="K13" s="36" t="n">
        <v>44000</v>
      </c>
      <c r="L13" s="36" t="n">
        <v>46000</v>
      </c>
      <c r="M13" s="36" t="n">
        <v>48000</v>
      </c>
      <c r="N13" s="36" t="n">
        <v>50000</v>
      </c>
      <c r="O13" s="37" t="n">
        <f aca="false">SUM(B13:N13)</f>
        <v>504000</v>
      </c>
    </row>
    <row r="14" customFormat="false" ht="15" hidden="false" customHeight="false" outlineLevel="0" collapsed="false">
      <c r="A14" s="35" t="s">
        <v>74</v>
      </c>
      <c r="B14" s="36" t="n">
        <v>10000</v>
      </c>
      <c r="C14" s="36"/>
      <c r="D14" s="36" t="n">
        <v>10000</v>
      </c>
      <c r="E14" s="36"/>
      <c r="F14" s="36" t="n">
        <v>10000</v>
      </c>
      <c r="G14" s="36"/>
      <c r="H14" s="36" t="n">
        <v>10000</v>
      </c>
      <c r="I14" s="36"/>
      <c r="J14" s="36" t="n">
        <v>10000</v>
      </c>
      <c r="K14" s="36"/>
      <c r="L14" s="36" t="n">
        <v>10000</v>
      </c>
      <c r="M14" s="36"/>
      <c r="N14" s="36" t="n">
        <v>10000</v>
      </c>
      <c r="O14" s="37" t="n">
        <f aca="false">SUM(B14:N14)</f>
        <v>70000</v>
      </c>
    </row>
    <row r="15" customFormat="false" ht="15" hidden="false" customHeight="false" outlineLevel="0" collapsed="false">
      <c r="A15" s="35" t="s">
        <v>25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 t="n">
        <f aca="false">SUM(B15:N15)</f>
        <v>0</v>
      </c>
    </row>
    <row r="16" customFormat="false" ht="15" hidden="false" customHeight="false" outlineLevel="0" collapsed="false">
      <c r="A16" s="35" t="s">
        <v>75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7" t="n">
        <f aca="false">SUM(B16:N16)</f>
        <v>0</v>
      </c>
    </row>
    <row r="17" customFormat="false" ht="15" hidden="false" customHeight="false" outlineLevel="0" collapsed="false">
      <c r="A17" s="35" t="s">
        <v>75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7" t="n">
        <f aca="false">SUM(B17:N17)</f>
        <v>0</v>
      </c>
    </row>
    <row r="18" customFormat="false" ht="15" hidden="false" customHeight="false" outlineLevel="0" collapsed="false">
      <c r="A18" s="38" t="s">
        <v>76</v>
      </c>
      <c r="B18" s="37" t="n">
        <f aca="false">SUM(B13:B17)</f>
        <v>48000</v>
      </c>
      <c r="C18" s="37" t="n">
        <f aca="false">SUM(C13:C17)</f>
        <v>36000</v>
      </c>
      <c r="D18" s="37" t="n">
        <f aca="false">SUM(D13:D17)</f>
        <v>47000</v>
      </c>
      <c r="E18" s="37" t="n">
        <f aca="false">SUM(E13:E17)</f>
        <v>33000</v>
      </c>
      <c r="F18" s="37" t="n">
        <f aca="false">SUM(F13:F17)</f>
        <v>40000</v>
      </c>
      <c r="G18" s="37" t="n">
        <f aca="false">SUM(G13:G17)</f>
        <v>28000</v>
      </c>
      <c r="H18" s="37" t="n">
        <f aca="false">SUM(H13:H17)</f>
        <v>44000</v>
      </c>
      <c r="I18" s="37" t="n">
        <f aca="false">SUM(I13:I17)</f>
        <v>38000</v>
      </c>
      <c r="J18" s="37" t="n">
        <f aca="false">SUM(J13:J17)</f>
        <v>52000</v>
      </c>
      <c r="K18" s="37" t="n">
        <f aca="false">SUM(K13:K17)</f>
        <v>44000</v>
      </c>
      <c r="L18" s="37" t="n">
        <f aca="false">SUM(L13:L17)</f>
        <v>56000</v>
      </c>
      <c r="M18" s="37" t="n">
        <f aca="false">SUM(M13:M17)</f>
        <v>48000</v>
      </c>
      <c r="N18" s="37" t="n">
        <f aca="false">SUM(N13:N17)</f>
        <v>60000</v>
      </c>
      <c r="O18" s="37" t="n">
        <f aca="false">SUM(B18:N18)</f>
        <v>574000</v>
      </c>
    </row>
    <row r="19" customFormat="false" ht="15.75" hidden="false" customHeight="true" outlineLevel="0" collapsed="false">
      <c r="A19" s="33" t="s">
        <v>77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customFormat="false" ht="15" hidden="false" customHeight="false" outlineLevel="0" collapsed="false">
      <c r="A20" s="35" t="s">
        <v>78</v>
      </c>
      <c r="B20" s="36" t="n">
        <v>16000</v>
      </c>
      <c r="C20" s="36" t="n">
        <v>16000</v>
      </c>
      <c r="D20" s="36" t="n">
        <v>16000</v>
      </c>
      <c r="E20" s="36" t="n">
        <v>16000</v>
      </c>
      <c r="F20" s="36" t="n">
        <v>16000</v>
      </c>
      <c r="G20" s="36" t="n">
        <v>16000</v>
      </c>
      <c r="H20" s="36" t="n">
        <v>16000</v>
      </c>
      <c r="I20" s="36" t="n">
        <v>16000</v>
      </c>
      <c r="J20" s="36" t="n">
        <v>16000</v>
      </c>
      <c r="K20" s="36" t="n">
        <v>16000</v>
      </c>
      <c r="L20" s="36" t="n">
        <v>16000</v>
      </c>
      <c r="M20" s="36" t="n">
        <v>16000</v>
      </c>
      <c r="N20" s="36" t="n">
        <v>16000</v>
      </c>
      <c r="O20" s="37" t="n">
        <f aca="false">SUM(B20:N20)</f>
        <v>208000</v>
      </c>
    </row>
    <row r="21" customFormat="false" ht="15" hidden="false" customHeight="false" outlineLevel="0" collapsed="false">
      <c r="A21" s="35" t="s">
        <v>79</v>
      </c>
      <c r="B21" s="36" t="n">
        <v>10000</v>
      </c>
      <c r="C21" s="36"/>
      <c r="D21" s="36"/>
      <c r="E21" s="36"/>
      <c r="F21" s="36" t="n">
        <v>10000</v>
      </c>
      <c r="G21" s="36"/>
      <c r="H21" s="36"/>
      <c r="I21" s="36"/>
      <c r="J21" s="36" t="n">
        <v>10000</v>
      </c>
      <c r="K21" s="36"/>
      <c r="L21" s="36"/>
      <c r="M21" s="36"/>
      <c r="N21" s="36" t="n">
        <v>10000</v>
      </c>
      <c r="O21" s="37" t="n">
        <f aca="false">SUM(B21:N21)</f>
        <v>40000</v>
      </c>
    </row>
    <row r="22" customFormat="false" ht="15" hidden="false" customHeight="false" outlineLevel="0" collapsed="false">
      <c r="A22" s="35" t="s">
        <v>80</v>
      </c>
      <c r="B22" s="36" t="n">
        <v>3000</v>
      </c>
      <c r="C22" s="36" t="n">
        <v>3000</v>
      </c>
      <c r="D22" s="36" t="n">
        <v>3000</v>
      </c>
      <c r="E22" s="36" t="n">
        <v>3000</v>
      </c>
      <c r="F22" s="36" t="n">
        <v>3000</v>
      </c>
      <c r="G22" s="36" t="n">
        <v>3000</v>
      </c>
      <c r="H22" s="36" t="n">
        <v>3000</v>
      </c>
      <c r="I22" s="36" t="n">
        <v>3000</v>
      </c>
      <c r="J22" s="36" t="n">
        <v>3000</v>
      </c>
      <c r="K22" s="36" t="n">
        <v>3000</v>
      </c>
      <c r="L22" s="36" t="n">
        <v>3000</v>
      </c>
      <c r="M22" s="36" t="n">
        <v>3000</v>
      </c>
      <c r="N22" s="36" t="n">
        <v>3000</v>
      </c>
      <c r="O22" s="37" t="n">
        <f aca="false">SUM(B22:N22)</f>
        <v>39000</v>
      </c>
    </row>
    <row r="23" customFormat="false" ht="15" hidden="false" customHeight="false" outlineLevel="0" collapsed="false">
      <c r="A23" s="35" t="s">
        <v>81</v>
      </c>
      <c r="B23" s="36" t="n">
        <v>13000</v>
      </c>
      <c r="C23" s="36" t="n">
        <v>13000</v>
      </c>
      <c r="D23" s="36" t="n">
        <v>13000</v>
      </c>
      <c r="E23" s="36" t="n">
        <v>13000</v>
      </c>
      <c r="F23" s="36" t="n">
        <v>13000</v>
      </c>
      <c r="G23" s="36" t="n">
        <v>13000</v>
      </c>
      <c r="H23" s="36" t="n">
        <v>13000</v>
      </c>
      <c r="I23" s="36" t="n">
        <v>13000</v>
      </c>
      <c r="J23" s="36" t="n">
        <v>13000</v>
      </c>
      <c r="K23" s="36" t="n">
        <v>13000</v>
      </c>
      <c r="L23" s="36" t="n">
        <v>13000</v>
      </c>
      <c r="M23" s="36" t="n">
        <v>13000</v>
      </c>
      <c r="N23" s="36" t="n">
        <v>13000</v>
      </c>
      <c r="O23" s="37" t="n">
        <f aca="false">SUM(B23:N23)</f>
        <v>169000</v>
      </c>
    </row>
    <row r="24" customFormat="false" ht="15" hidden="false" customHeight="false" outlineLevel="0" collapsed="false">
      <c r="A24" s="35" t="s">
        <v>82</v>
      </c>
      <c r="B24" s="36" t="n">
        <v>4000</v>
      </c>
      <c r="C24" s="36" t="n">
        <v>4000</v>
      </c>
      <c r="D24" s="36" t="n">
        <v>4000</v>
      </c>
      <c r="E24" s="36" t="n">
        <v>4000</v>
      </c>
      <c r="F24" s="36" t="n">
        <v>4000</v>
      </c>
      <c r="G24" s="36" t="n">
        <v>4000</v>
      </c>
      <c r="H24" s="36" t="n">
        <v>4000</v>
      </c>
      <c r="I24" s="36" t="n">
        <v>4000</v>
      </c>
      <c r="J24" s="36" t="n">
        <v>4000</v>
      </c>
      <c r="K24" s="36" t="n">
        <v>4000</v>
      </c>
      <c r="L24" s="36" t="n">
        <v>4000</v>
      </c>
      <c r="M24" s="36" t="n">
        <v>4000</v>
      </c>
      <c r="N24" s="36" t="n">
        <v>4000</v>
      </c>
      <c r="O24" s="37" t="n">
        <f aca="false">SUM(B24:N24)</f>
        <v>52000</v>
      </c>
    </row>
    <row r="25" customFormat="false" ht="15" hidden="false" customHeight="false" outlineLevel="0" collapsed="false">
      <c r="A25" s="35" t="s">
        <v>83</v>
      </c>
      <c r="B25" s="36"/>
      <c r="C25" s="36"/>
      <c r="D25" s="36"/>
      <c r="E25" s="36"/>
      <c r="F25" s="36"/>
      <c r="G25" s="36" t="n">
        <v>22000</v>
      </c>
      <c r="H25" s="36"/>
      <c r="I25" s="36"/>
      <c r="J25" s="36"/>
      <c r="K25" s="36"/>
      <c r="L25" s="36" t="n">
        <v>8000</v>
      </c>
      <c r="M25" s="36"/>
      <c r="N25" s="36"/>
      <c r="O25" s="37" t="n">
        <f aca="false">SUM(B25:N25)</f>
        <v>30000</v>
      </c>
    </row>
    <row r="26" customFormat="false" ht="15" hidden="false" customHeight="false" outlineLevel="0" collapsed="false">
      <c r="A26" s="35" t="s">
        <v>84</v>
      </c>
      <c r="B26" s="36" t="n">
        <v>2000</v>
      </c>
      <c r="C26" s="36" t="n">
        <v>2000</v>
      </c>
      <c r="D26" s="36" t="n">
        <v>2000</v>
      </c>
      <c r="E26" s="36" t="n">
        <v>2000</v>
      </c>
      <c r="F26" s="36" t="n">
        <v>2000</v>
      </c>
      <c r="G26" s="36" t="n">
        <v>2000</v>
      </c>
      <c r="H26" s="36" t="n">
        <v>2000</v>
      </c>
      <c r="I26" s="36" t="n">
        <v>2000</v>
      </c>
      <c r="J26" s="36" t="n">
        <v>2000</v>
      </c>
      <c r="K26" s="36" t="n">
        <v>2000</v>
      </c>
      <c r="L26" s="36" t="n">
        <v>2000</v>
      </c>
      <c r="M26" s="36" t="n">
        <v>2000</v>
      </c>
      <c r="N26" s="36" t="n">
        <v>2000</v>
      </c>
      <c r="O26" s="37" t="n">
        <f aca="false">SUM(B26:N26)</f>
        <v>26000</v>
      </c>
    </row>
    <row r="27" customFormat="false" ht="15" hidden="false" customHeight="false" outlineLevel="0" collapsed="false">
      <c r="A27" s="35" t="s">
        <v>85</v>
      </c>
      <c r="B27" s="36" t="n">
        <v>2000</v>
      </c>
      <c r="C27" s="36" t="n">
        <v>2000</v>
      </c>
      <c r="D27" s="36" t="n">
        <v>2000</v>
      </c>
      <c r="E27" s="36" t="n">
        <v>2000</v>
      </c>
      <c r="F27" s="36" t="n">
        <v>2000</v>
      </c>
      <c r="G27" s="36" t="n">
        <v>2000</v>
      </c>
      <c r="H27" s="36" t="n">
        <v>2000</v>
      </c>
      <c r="I27" s="36" t="n">
        <v>2000</v>
      </c>
      <c r="J27" s="36" t="n">
        <v>2000</v>
      </c>
      <c r="K27" s="36" t="n">
        <v>2000</v>
      </c>
      <c r="L27" s="36" t="n">
        <v>2000</v>
      </c>
      <c r="M27" s="36" t="n">
        <v>2000</v>
      </c>
      <c r="N27" s="36" t="n">
        <v>2000</v>
      </c>
      <c r="O27" s="37" t="n">
        <f aca="false">SUM(B27:N27)</f>
        <v>26000</v>
      </c>
    </row>
    <row r="28" customFormat="false" ht="15" hidden="false" customHeight="false" outlineLevel="0" collapsed="false">
      <c r="A28" s="35" t="s">
        <v>86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7" t="n">
        <f aca="false">SUM(B28:N28)</f>
        <v>0</v>
      </c>
    </row>
    <row r="29" customFormat="false" ht="15" hidden="false" customHeight="false" outlineLevel="0" collapsed="false">
      <c r="A29" s="35" t="s">
        <v>86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7" t="n">
        <f aca="false">SUM(B29:N29)</f>
        <v>0</v>
      </c>
    </row>
    <row r="30" customFormat="false" ht="15" hidden="false" customHeight="false" outlineLevel="0" collapsed="false">
      <c r="A30" s="38" t="s">
        <v>87</v>
      </c>
      <c r="B30" s="37" t="n">
        <f aca="false">SUM(B20:B29)</f>
        <v>50000</v>
      </c>
      <c r="C30" s="37" t="n">
        <f aca="false">SUM(C20:C29)</f>
        <v>40000</v>
      </c>
      <c r="D30" s="37" t="n">
        <f aca="false">SUM(D20:D29)</f>
        <v>40000</v>
      </c>
      <c r="E30" s="37" t="n">
        <f aca="false">SUM(E20:E29)</f>
        <v>40000</v>
      </c>
      <c r="F30" s="37" t="n">
        <f aca="false">SUM(F20:F29)</f>
        <v>50000</v>
      </c>
      <c r="G30" s="37" t="n">
        <f aca="false">SUM(G20:G29)</f>
        <v>62000</v>
      </c>
      <c r="H30" s="37" t="n">
        <f aca="false">SUM(H20:H29)</f>
        <v>40000</v>
      </c>
      <c r="I30" s="37" t="n">
        <f aca="false">SUM(I20:I29)</f>
        <v>40000</v>
      </c>
      <c r="J30" s="37" t="n">
        <f aca="false">SUM(J20:J29)</f>
        <v>50000</v>
      </c>
      <c r="K30" s="37" t="n">
        <f aca="false">SUM(K20:K29)</f>
        <v>40000</v>
      </c>
      <c r="L30" s="37" t="n">
        <f aca="false">SUM(L20:L29)</f>
        <v>48000</v>
      </c>
      <c r="M30" s="37" t="n">
        <f aca="false">SUM(M20:M29)</f>
        <v>40000</v>
      </c>
      <c r="N30" s="37" t="n">
        <f aca="false">SUM(N20:N29)</f>
        <v>50000</v>
      </c>
      <c r="O30" s="37" t="n">
        <f aca="false">SUM(B30:N30)</f>
        <v>590000</v>
      </c>
    </row>
    <row r="31" customFormat="false" ht="6" hidden="false" customHeight="true" outlineLevel="0" collapsed="false"/>
    <row r="32" customFormat="false" ht="15" hidden="false" customHeight="false" outlineLevel="0" collapsed="false">
      <c r="A32" s="38" t="s">
        <v>88</v>
      </c>
      <c r="B32" s="39" t="n">
        <f aca="false">B18-B30</f>
        <v>-2000</v>
      </c>
      <c r="C32" s="39" t="n">
        <f aca="false">C18-C30</f>
        <v>-4000</v>
      </c>
      <c r="D32" s="39" t="n">
        <f aca="false">D18-D30</f>
        <v>7000</v>
      </c>
      <c r="E32" s="39" t="n">
        <f aca="false">E18-E30</f>
        <v>-7000</v>
      </c>
      <c r="F32" s="39" t="n">
        <f aca="false">F18-F30</f>
        <v>-10000</v>
      </c>
      <c r="G32" s="39" t="n">
        <f aca="false">G18-G30</f>
        <v>-34000</v>
      </c>
      <c r="H32" s="39" t="n">
        <f aca="false">H18-H30</f>
        <v>4000</v>
      </c>
      <c r="I32" s="39" t="n">
        <f aca="false">I18-I30</f>
        <v>-2000</v>
      </c>
      <c r="J32" s="39" t="n">
        <f aca="false">J18-J30</f>
        <v>2000</v>
      </c>
      <c r="K32" s="39" t="n">
        <f aca="false">K18-K30</f>
        <v>4000</v>
      </c>
      <c r="L32" s="39" t="n">
        <f aca="false">L18-L30</f>
        <v>8000</v>
      </c>
      <c r="M32" s="39" t="n">
        <f aca="false">M18-M30</f>
        <v>8000</v>
      </c>
      <c r="N32" s="39" t="n">
        <f aca="false">N18-N30</f>
        <v>10000</v>
      </c>
      <c r="O32" s="39" t="n">
        <f aca="false">O18-O30</f>
        <v>-16000</v>
      </c>
    </row>
    <row r="33" customFormat="false" ht="15" hidden="false" customHeight="false" outlineLevel="0" collapsed="false">
      <c r="A33" s="40" t="s">
        <v>89</v>
      </c>
      <c r="B33" s="41" t="n">
        <f aca="false">$B$6</f>
        <v>48000</v>
      </c>
      <c r="C33" s="41" t="n">
        <f aca="false">B34</f>
        <v>46000</v>
      </c>
      <c r="D33" s="41" t="n">
        <f aca="false">C34</f>
        <v>42000</v>
      </c>
      <c r="E33" s="41" t="n">
        <f aca="false">D34</f>
        <v>49000</v>
      </c>
      <c r="F33" s="41" t="n">
        <f aca="false">E34</f>
        <v>42000</v>
      </c>
      <c r="G33" s="41" t="n">
        <f aca="false">F34</f>
        <v>32000</v>
      </c>
      <c r="H33" s="41" t="n">
        <f aca="false">G34</f>
        <v>-2000</v>
      </c>
      <c r="I33" s="41" t="n">
        <f aca="false">H34</f>
        <v>2000</v>
      </c>
      <c r="J33" s="41" t="n">
        <f aca="false">I34</f>
        <v>0</v>
      </c>
      <c r="K33" s="41" t="n">
        <f aca="false">J34</f>
        <v>2000</v>
      </c>
      <c r="L33" s="41" t="n">
        <f aca="false">K34</f>
        <v>6000</v>
      </c>
      <c r="M33" s="41" t="n">
        <f aca="false">L34</f>
        <v>14000</v>
      </c>
      <c r="N33" s="41" t="n">
        <f aca="false">M34</f>
        <v>22000</v>
      </c>
      <c r="O33" s="42"/>
    </row>
    <row r="34" customFormat="false" ht="19.5" hidden="false" customHeight="true" outlineLevel="0" collapsed="false">
      <c r="A34" s="38" t="s">
        <v>90</v>
      </c>
      <c r="B34" s="39" t="n">
        <f aca="false">B33+B32</f>
        <v>46000</v>
      </c>
      <c r="C34" s="39" t="n">
        <f aca="false">C33+C32</f>
        <v>42000</v>
      </c>
      <c r="D34" s="39" t="n">
        <f aca="false">D33+D32</f>
        <v>49000</v>
      </c>
      <c r="E34" s="39" t="n">
        <f aca="false">E33+E32</f>
        <v>42000</v>
      </c>
      <c r="F34" s="39" t="n">
        <f aca="false">F33+F32</f>
        <v>32000</v>
      </c>
      <c r="G34" s="39" t="n">
        <f aca="false">G33+G32</f>
        <v>-2000</v>
      </c>
      <c r="H34" s="39" t="n">
        <f aca="false">H33+H32</f>
        <v>2000</v>
      </c>
      <c r="I34" s="39" t="n">
        <f aca="false">I33+I32</f>
        <v>0</v>
      </c>
      <c r="J34" s="39" t="n">
        <f aca="false">J33+J32</f>
        <v>2000</v>
      </c>
      <c r="K34" s="39" t="n">
        <f aca="false">K33+K32</f>
        <v>6000</v>
      </c>
      <c r="L34" s="39" t="n">
        <f aca="false">L33+L32</f>
        <v>14000</v>
      </c>
      <c r="M34" s="39" t="n">
        <f aca="false">M33+M32</f>
        <v>22000</v>
      </c>
      <c r="N34" s="39" t="n">
        <f aca="false">N33+N32</f>
        <v>32000</v>
      </c>
      <c r="O34" s="39"/>
    </row>
    <row r="35" customFormat="false" ht="15" hidden="false" customHeight="false" outlineLevel="0" collapsed="false">
      <c r="A35" s="38" t="s">
        <v>91</v>
      </c>
      <c r="B35" s="43" t="str">
        <f aca="false">IF(B36="ROJO","🔴 Falta",IF(B36="AMBAR","🟠 Ajustada","🟢 Sana"))</f>
        <v>🟢 Sana</v>
      </c>
      <c r="C35" s="43" t="str">
        <f aca="false">IF(C36="ROJO","🔴 Falta",IF(C36="AMBAR","🟠 Ajustada","🟢 Sana"))</f>
        <v>🟢 Sana</v>
      </c>
      <c r="D35" s="43" t="str">
        <f aca="false">IF(D36="ROJO","🔴 Falta",IF(D36="AMBAR","🟠 Ajustada","🟢 Sana"))</f>
        <v>🟢 Sana</v>
      </c>
      <c r="E35" s="43" t="str">
        <f aca="false">IF(E36="ROJO","🔴 Falta",IF(E36="AMBAR","🟠 Ajustada","🟢 Sana"))</f>
        <v>🟢 Sana</v>
      </c>
      <c r="F35" s="43" t="str">
        <f aca="false">IF(F36="ROJO","🔴 Falta",IF(F36="AMBAR","🟠 Ajustada","🟢 Sana"))</f>
        <v>🟢 Sana</v>
      </c>
      <c r="G35" s="43" t="str">
        <f aca="false">IF(G36="ROJO","🔴 Falta",IF(G36="AMBAR","🟠 Ajustada","🟢 Sana"))</f>
        <v>🔴 Falta</v>
      </c>
      <c r="H35" s="43" t="str">
        <f aca="false">IF(H36="ROJO","🔴 Falta",IF(H36="AMBAR","🟠 Ajustada","🟢 Sana"))</f>
        <v>🟠 Ajustada</v>
      </c>
      <c r="I35" s="43" t="str">
        <f aca="false">IF(I36="ROJO","🔴 Falta",IF(I36="AMBAR","🟠 Ajustada","🟢 Sana"))</f>
        <v>🟠 Ajustada</v>
      </c>
      <c r="J35" s="43" t="str">
        <f aca="false">IF(J36="ROJO","🔴 Falta",IF(J36="AMBAR","🟠 Ajustada","🟢 Sana"))</f>
        <v>🟠 Ajustada</v>
      </c>
      <c r="K35" s="43" t="str">
        <f aca="false">IF(K36="ROJO","🔴 Falta",IF(K36="AMBAR","🟠 Ajustada","🟢 Sana"))</f>
        <v>🟠 Ajustada</v>
      </c>
      <c r="L35" s="43" t="str">
        <f aca="false">IF(L36="ROJO","🔴 Falta",IF(L36="AMBAR","🟠 Ajustada","🟢 Sana"))</f>
        <v>🟠 Ajustada</v>
      </c>
      <c r="M35" s="43" t="str">
        <f aca="false">IF(M36="ROJO","🔴 Falta",IF(M36="AMBAR","🟠 Ajustada","🟢 Sana"))</f>
        <v>🟠 Ajustada</v>
      </c>
      <c r="N35" s="43" t="str">
        <f aca="false">IF(N36="ROJO","🔴 Falta",IF(N36="AMBAR","🟠 Ajustada","🟢 Sana"))</f>
        <v>🟢 Sana</v>
      </c>
      <c r="O35" s="44"/>
    </row>
    <row r="36" customFormat="false" ht="15" hidden="true" customHeight="false" outlineLevel="0" collapsed="false">
      <c r="A36" s="45" t="s">
        <v>92</v>
      </c>
      <c r="B36" s="46" t="str">
        <f aca="false">IF(B34&lt;0,"ROJO",IF(B34&lt;$B$7,"AMBAR","OK"))</f>
        <v>OK</v>
      </c>
      <c r="C36" s="46" t="str">
        <f aca="false">IF(C34&lt;0,"ROJO",IF(C34&lt;$B$7,"AMBAR","OK"))</f>
        <v>OK</v>
      </c>
      <c r="D36" s="46" t="str">
        <f aca="false">IF(D34&lt;0,"ROJO",IF(D34&lt;$B$7,"AMBAR","OK"))</f>
        <v>OK</v>
      </c>
      <c r="E36" s="46" t="str">
        <f aca="false">IF(E34&lt;0,"ROJO",IF(E34&lt;$B$7,"AMBAR","OK"))</f>
        <v>OK</v>
      </c>
      <c r="F36" s="46" t="str">
        <f aca="false">IF(F34&lt;0,"ROJO",IF(F34&lt;$B$7,"AMBAR","OK"))</f>
        <v>OK</v>
      </c>
      <c r="G36" s="46" t="str">
        <f aca="false">IF(G34&lt;0,"ROJO",IF(G34&lt;$B$7,"AMBAR","OK"))</f>
        <v>ROJO</v>
      </c>
      <c r="H36" s="46" t="str">
        <f aca="false">IF(H34&lt;0,"ROJO",IF(H34&lt;$B$7,"AMBAR","OK"))</f>
        <v>AMBAR</v>
      </c>
      <c r="I36" s="46" t="str">
        <f aca="false">IF(I34&lt;0,"ROJO",IF(I34&lt;$B$7,"AMBAR","OK"))</f>
        <v>AMBAR</v>
      </c>
      <c r="J36" s="46" t="str">
        <f aca="false">IF(J34&lt;0,"ROJO",IF(J34&lt;$B$7,"AMBAR","OK"))</f>
        <v>AMBAR</v>
      </c>
      <c r="K36" s="46" t="str">
        <f aca="false">IF(K34&lt;0,"ROJO",IF(K34&lt;$B$7,"AMBAR","OK"))</f>
        <v>AMBAR</v>
      </c>
      <c r="L36" s="46" t="str">
        <f aca="false">IF(L34&lt;0,"ROJO",IF(L34&lt;$B$7,"AMBAR","OK"))</f>
        <v>AMBAR</v>
      </c>
      <c r="M36" s="46" t="str">
        <f aca="false">IF(M34&lt;0,"ROJO",IF(M34&lt;$B$7,"AMBAR","OK"))</f>
        <v>AMBAR</v>
      </c>
      <c r="N36" s="46" t="str">
        <f aca="false">IF(N34&lt;0,"ROJO",IF(N34&lt;$B$7,"AMBAR","OK"))</f>
        <v>OK</v>
      </c>
      <c r="O36" s="47"/>
    </row>
  </sheetData>
  <mergeCells count="10">
    <mergeCell ref="A1:O1"/>
    <mergeCell ref="A2:O2"/>
    <mergeCell ref="D5:F5"/>
    <mergeCell ref="G5:I5"/>
    <mergeCell ref="J5:K5"/>
    <mergeCell ref="L5:N5"/>
    <mergeCell ref="D6:F7"/>
    <mergeCell ref="G6:I7"/>
    <mergeCell ref="J6:K7"/>
    <mergeCell ref="L6:N7"/>
  </mergeCells>
  <conditionalFormatting sqref="D6">
    <cfRule type="expression" priority="2" aboveAverage="0" equalAverage="0" bottom="0" percent="0" rank="0" text="" dxfId="0">
      <formula>$D$6&lt;0</formula>
    </cfRule>
  </conditionalFormatting>
  <conditionalFormatting sqref="B34:N34">
    <cfRule type="expression" priority="3" aboveAverage="0" equalAverage="0" bottom="0" percent="0" rank="0" text="" dxfId="1">
      <formula>B$36="ROJO"</formula>
    </cfRule>
    <cfRule type="expression" priority="4" aboveAverage="0" equalAverage="0" bottom="0" percent="0" rank="0" text="" dxfId="2">
      <formula>B$36="AMBAR"</formula>
    </cfRule>
    <cfRule type="expression" priority="5" aboveAverage="0" equalAverage="0" bottom="0" percent="0" rank="0" text="" dxfId="3">
      <formula>B$36="OK"</formula>
    </cfRule>
  </conditionalFormatting>
  <conditionalFormatting sqref="B35:N35">
    <cfRule type="expression" priority="6" aboveAverage="0" equalAverage="0" bottom="0" percent="0" rank="0" text="" dxfId="1">
      <formula>B$36="ROJO"</formula>
    </cfRule>
    <cfRule type="expression" priority="7" aboveAverage="0" equalAverage="0" bottom="0" percent="0" rank="0" text="" dxfId="2">
      <formula>B$36="AMBAR"</formula>
    </cfRule>
    <cfRule type="expression" priority="8" aboveAverage="0" equalAverage="0" bottom="0" percent="0" rank="0" text="" dxfId="3">
      <formula>B$36="OK"</formula>
    </cfRule>
  </conditionalFormatting>
  <dataValidations count="2">
    <dataValidation allowBlank="true" error="Escribe solo el número, sin símbolos (ej. 45000)." errorStyle="warning" errorTitle="Monto" operator="greaterThanOrEqual" showDropDown="false" showErrorMessage="true" showInputMessage="false" sqref="B6:B7 B13:N17 B20:N29" type="decimal">
      <formula1>0</formula1>
      <formula2>0</formula2>
    </dataValidation>
    <dataValidation allowBlank="true" error="Escribe una fecha válida (dd/mm/aaaa)." errorStyle="warning" errorTitle="Fecha" operator="between" showDropDown="false" showErrorMessage="true" showInputMessage="false" sqref="B5" type="date">
      <formula1>DATE(2015,1,1)</formula1>
      <formula2>DATE(2100,12,31)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60"/>
    <col collapsed="false" customWidth="true" hidden="false" outlineLevel="0" max="4" min="4" style="0" width="40"/>
    <col collapsed="false" customWidth="true" hidden="false" outlineLevel="0" max="5" min="5" style="0" width="3"/>
  </cols>
  <sheetData>
    <row r="1" customFormat="false" ht="25.5" hidden="false" customHeight="true" outlineLevel="0" collapsed="false">
      <c r="A1" s="16" t="s">
        <v>93</v>
      </c>
      <c r="B1" s="16"/>
      <c r="C1" s="16"/>
      <c r="D1" s="16"/>
      <c r="E1" s="16"/>
    </row>
    <row r="2" customFormat="false" ht="15" hidden="false" customHeight="false" outlineLevel="0" collapsed="false">
      <c r="B2" s="48" t="s">
        <v>94</v>
      </c>
      <c r="C2" s="48"/>
      <c r="D2" s="48"/>
    </row>
    <row r="4" customFormat="false" ht="15" hidden="false" customHeight="false" outlineLevel="0" collapsed="false">
      <c r="B4" s="49" t="s">
        <v>95</v>
      </c>
      <c r="C4" s="49" t="s">
        <v>96</v>
      </c>
      <c r="D4" s="49" t="s">
        <v>97</v>
      </c>
    </row>
    <row r="5" customFormat="false" ht="35.05" hidden="false" customHeight="false" outlineLevel="0" collapsed="false">
      <c r="B5" s="50" t="n">
        <v>46242</v>
      </c>
      <c r="C5" s="51" t="s">
        <v>98</v>
      </c>
      <c r="D5" s="51" t="s">
        <v>99</v>
      </c>
    </row>
    <row r="6" customFormat="false" ht="15" hidden="false" customHeight="false" outlineLevel="0" collapsed="false">
      <c r="B6" s="50"/>
      <c r="C6" s="51"/>
      <c r="D6" s="51"/>
    </row>
    <row r="7" customFormat="false" ht="15" hidden="false" customHeight="false" outlineLevel="0" collapsed="false">
      <c r="B7" s="50"/>
      <c r="C7" s="51"/>
      <c r="D7" s="51"/>
    </row>
    <row r="8" customFormat="false" ht="15" hidden="false" customHeight="false" outlineLevel="0" collapsed="false">
      <c r="B8" s="50"/>
      <c r="C8" s="51"/>
      <c r="D8" s="51"/>
    </row>
    <row r="9" customFormat="false" ht="15" hidden="false" customHeight="false" outlineLevel="0" collapsed="false">
      <c r="B9" s="50"/>
      <c r="C9" s="51"/>
      <c r="D9" s="51"/>
    </row>
    <row r="10" customFormat="false" ht="15" hidden="false" customHeight="false" outlineLevel="0" collapsed="false">
      <c r="B10" s="50"/>
      <c r="C10" s="51"/>
      <c r="D10" s="51"/>
    </row>
    <row r="11" customFormat="false" ht="15" hidden="false" customHeight="false" outlineLevel="0" collapsed="false">
      <c r="B11" s="50"/>
      <c r="C11" s="51"/>
      <c r="D11" s="51"/>
    </row>
    <row r="12" customFormat="false" ht="15" hidden="false" customHeight="false" outlineLevel="0" collapsed="false">
      <c r="B12" s="50"/>
      <c r="C12" s="51"/>
      <c r="D12" s="51"/>
    </row>
    <row r="13" customFormat="false" ht="15" hidden="false" customHeight="false" outlineLevel="0" collapsed="false">
      <c r="B13" s="50"/>
      <c r="C13" s="51"/>
      <c r="D13" s="51"/>
    </row>
    <row r="14" customFormat="false" ht="15" hidden="false" customHeight="false" outlineLevel="0" collapsed="false">
      <c r="B14" s="50"/>
      <c r="C14" s="51"/>
      <c r="D14" s="51"/>
    </row>
    <row r="15" customFormat="false" ht="15" hidden="false" customHeight="false" outlineLevel="0" collapsed="false">
      <c r="B15" s="50"/>
      <c r="C15" s="51"/>
      <c r="D15" s="51"/>
    </row>
    <row r="16" customFormat="false" ht="15" hidden="false" customHeight="false" outlineLevel="0" collapsed="false">
      <c r="B16" s="50"/>
      <c r="C16" s="51"/>
      <c r="D16" s="51"/>
    </row>
    <row r="17" customFormat="false" ht="15" hidden="false" customHeight="false" outlineLevel="0" collapsed="false">
      <c r="B17" s="50"/>
      <c r="C17" s="51"/>
      <c r="D17" s="51"/>
    </row>
    <row r="18" customFormat="false" ht="15" hidden="false" customHeight="false" outlineLevel="0" collapsed="false">
      <c r="B18" s="50"/>
      <c r="C18" s="51"/>
      <c r="D18" s="51"/>
    </row>
    <row r="19" customFormat="false" ht="15" hidden="false" customHeight="false" outlineLevel="0" collapsed="false">
      <c r="B19" s="50"/>
      <c r="C19" s="51"/>
      <c r="D19" s="51"/>
    </row>
    <row r="20" customFormat="false" ht="15" hidden="false" customHeight="false" outlineLevel="0" collapsed="false">
      <c r="B20" s="50"/>
      <c r="C20" s="51"/>
      <c r="D20" s="51"/>
    </row>
    <row r="21" customFormat="false" ht="15" hidden="false" customHeight="false" outlineLevel="0" collapsed="false">
      <c r="B21" s="50"/>
      <c r="C21" s="51"/>
      <c r="D21" s="51"/>
    </row>
    <row r="22" customFormat="false" ht="15" hidden="false" customHeight="false" outlineLevel="0" collapsed="false">
      <c r="B22" s="50"/>
      <c r="C22" s="51"/>
      <c r="D22" s="51"/>
    </row>
    <row r="23" customFormat="false" ht="15" hidden="false" customHeight="false" outlineLevel="0" collapsed="false">
      <c r="B23" s="50"/>
      <c r="C23" s="51"/>
      <c r="D23" s="51"/>
    </row>
    <row r="24" customFormat="false" ht="15" hidden="false" customHeight="false" outlineLevel="0" collapsed="false">
      <c r="B24" s="50"/>
      <c r="C24" s="51"/>
      <c r="D24" s="51"/>
    </row>
    <row r="25" customFormat="false" ht="15" hidden="false" customHeight="false" outlineLevel="0" collapsed="false">
      <c r="B25" s="50"/>
      <c r="C25" s="51"/>
      <c r="D25" s="51"/>
    </row>
    <row r="26" customFormat="false" ht="15" hidden="false" customHeight="false" outlineLevel="0" collapsed="false">
      <c r="B26" s="50"/>
      <c r="C26" s="51"/>
      <c r="D26" s="51"/>
    </row>
    <row r="27" customFormat="false" ht="15" hidden="false" customHeight="false" outlineLevel="0" collapsed="false">
      <c r="B27" s="50"/>
      <c r="C27" s="51"/>
      <c r="D27" s="51"/>
    </row>
    <row r="28" customFormat="false" ht="15" hidden="false" customHeight="false" outlineLevel="0" collapsed="false">
      <c r="B28" s="50"/>
      <c r="C28" s="51"/>
      <c r="D28" s="51"/>
    </row>
    <row r="29" customFormat="false" ht="15" hidden="false" customHeight="false" outlineLevel="0" collapsed="false">
      <c r="B29" s="50"/>
      <c r="C29" s="51"/>
      <c r="D29" s="51"/>
    </row>
    <row r="30" customFormat="false" ht="15" hidden="false" customHeight="false" outlineLevel="0" collapsed="false">
      <c r="B30" s="50"/>
      <c r="C30" s="51"/>
      <c r="D30" s="51"/>
    </row>
    <row r="31" customFormat="false" ht="15" hidden="false" customHeight="false" outlineLevel="0" collapsed="false">
      <c r="B31" s="50"/>
      <c r="C31" s="51"/>
      <c r="D31" s="51"/>
    </row>
    <row r="32" customFormat="false" ht="15" hidden="false" customHeight="false" outlineLevel="0" collapsed="false">
      <c r="B32" s="50"/>
      <c r="C32" s="51"/>
      <c r="D32" s="51"/>
    </row>
    <row r="33" customFormat="false" ht="15" hidden="false" customHeight="false" outlineLevel="0" collapsed="false">
      <c r="B33" s="50"/>
      <c r="C33" s="51"/>
      <c r="D33" s="51"/>
    </row>
    <row r="34" customFormat="false" ht="15" hidden="false" customHeight="false" outlineLevel="0" collapsed="false">
      <c r="B34" s="50"/>
      <c r="C34" s="51"/>
      <c r="D34" s="51"/>
    </row>
    <row r="35" customFormat="false" ht="15" hidden="false" customHeight="false" outlineLevel="0" collapsed="false">
      <c r="B35" s="50"/>
      <c r="C35" s="51"/>
      <c r="D35" s="51"/>
    </row>
    <row r="36" customFormat="false" ht="15" hidden="false" customHeight="false" outlineLevel="0" collapsed="false">
      <c r="B36" s="50"/>
      <c r="C36" s="51"/>
      <c r="D36" s="51"/>
    </row>
    <row r="37" customFormat="false" ht="15" hidden="false" customHeight="false" outlineLevel="0" collapsed="false">
      <c r="B37" s="50"/>
      <c r="C37" s="51"/>
      <c r="D37" s="51"/>
    </row>
    <row r="38" customFormat="false" ht="15" hidden="false" customHeight="false" outlineLevel="0" collapsed="false">
      <c r="B38" s="50"/>
      <c r="C38" s="51"/>
      <c r="D38" s="51"/>
    </row>
    <row r="39" customFormat="false" ht="15" hidden="false" customHeight="false" outlineLevel="0" collapsed="false">
      <c r="B39" s="50"/>
      <c r="C39" s="51"/>
      <c r="D39" s="51"/>
    </row>
    <row r="40" customFormat="false" ht="15" hidden="false" customHeight="false" outlineLevel="0" collapsed="false">
      <c r="B40" s="50"/>
      <c r="C40" s="51"/>
      <c r="D40" s="51"/>
    </row>
    <row r="41" customFormat="false" ht="15" hidden="false" customHeight="false" outlineLevel="0" collapsed="false">
      <c r="B41" s="50"/>
      <c r="C41" s="51"/>
      <c r="D41" s="51"/>
    </row>
    <row r="42" customFormat="false" ht="15" hidden="false" customHeight="false" outlineLevel="0" collapsed="false">
      <c r="B42" s="50"/>
      <c r="C42" s="51"/>
      <c r="D42" s="51"/>
    </row>
    <row r="43" customFormat="false" ht="15" hidden="false" customHeight="false" outlineLevel="0" collapsed="false">
      <c r="B43" s="50"/>
      <c r="C43" s="51"/>
      <c r="D43" s="51"/>
    </row>
    <row r="44" customFormat="false" ht="15" hidden="false" customHeight="false" outlineLevel="0" collapsed="false">
      <c r="B44" s="50"/>
      <c r="C44" s="51"/>
      <c r="D44" s="51"/>
    </row>
    <row r="47" customFormat="false" ht="15" hidden="false" customHeight="false" outlineLevel="0" collapsed="false">
      <c r="B47" s="52" t="s">
        <v>100</v>
      </c>
      <c r="C47" s="52"/>
      <c r="D47" s="52"/>
    </row>
  </sheetData>
  <mergeCells count="3">
    <mergeCell ref="A1:E1"/>
    <mergeCell ref="B2:D2"/>
    <mergeCell ref="B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2026-08-08T22:31:18Z</dcterms:created>
  <dc:creator>V.E.N.D.E. con IA</dc:creator>
  <dc:description/>
  <dc:language>en-US</dc:language>
  <cp:lastModifiedBy/>
  <dcterms:modified xsi:type="dcterms:W3CDTF">2026-08-08T22:31:18Z</dcterms:modified>
  <cp:revision>0</cp:revision>
  <dc:subject/>
  <dc:title>V.E.N.D.E. con IA — Calculadora de Flujo de Efectivo v1.0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