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mpieza aquí" sheetId="1" state="visible" r:id="rId3"/>
    <sheet name="Brújula" sheetId="2" state="visible" r:id="rId4"/>
    <sheet name="Listas" sheetId="3" state="hidden" r:id="rId5"/>
    <sheet name="Notas"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<sst xmlns="http://schemas.openxmlformats.org/spreadsheetml/2006/main" count="139" uniqueCount="106">
  <si>
    <t xml:space="preserve">V.E.N.D.E. con IA</t>
  </si>
  <si>
    <t xml:space="preserve">Brújula de Datos</t>
  </si>
  <si>
    <t xml:space="preserve">Tablero mínimo semanal · Versión 1.0 · Agosto 2026</t>
  </si>
  <si>
    <t xml:space="preserve">¿Qué es esta herramienta?</t>
  </si>
  <si>
    <t xml:space="preserve">Una brújula no te dice adónde ir: te dice dónde estás orientado. La Brújula de Datos del libro V.E.N.D.E. con IA son cinco señales comerciales que se revisan una vez por semana, en 30 minutos, para dejar de decidir por intuición. No es un reporte de fin de mes ni un dashboard sofisticado: es un hábito. Cada lunes lees tus cinco señales, les asignas un semáforo y tomas UNA acción mínima por cada señal en amarillo o rojo. Eso es todo — y cambia cómo diriges tu negocio.</t>
  </si>
  <si>
    <t xml:space="preserve">Las 5 señales (qué capturar cada lunes)</t>
  </si>
  <si>
    <t xml:space="preserve">1 · Ventas — ¿Qué se mueve y qué no?</t>
  </si>
  <si>
    <t xml:space="preserve">Ventas de la semana por producto o categoría, comparadas con la semana anterior. Fuente: tu punto de venta, facturas o libreta de pedidos. Ojo: no mires solo el total; el total puede estar bien mientras un producto clave se desploma.</t>
  </si>
  <si>
    <t xml:space="preserve">2 · Valor — ¿Qué me deja más (no qué vendo más)?</t>
  </si>
  <si>
    <t xml:space="preserve">Margen o ticket promedio de tus líneas principales. Fuente: precio y costo básico (la Calculadora de Precios y Márgenes de V.E.N.D.E. con IA te lo da). Detecta si estás empujando con entusiasmo justo la línea que menos deja.</t>
  </si>
  <si>
    <t xml:space="preserve">3 · Cliente — ¿Quién vuelve y quién no?</t>
  </si>
  <si>
    <t xml:space="preserve">Cuántos de tus clientes importantes compraron y cuántos llevan demasiado tiempo en silencio. Fuente: historial de pedidos o WhatsApp. El abandono silencioso es la forma más cara de perder negocio.</t>
  </si>
  <si>
    <t xml:space="preserve">4 · Canal — ¿De dónde llegan mis clientes nuevos?</t>
  </si>
  <si>
    <t xml:space="preserve">Origen de cada cliente nuevo de la semana: referido, Google, redes, evento, visita. Fuente: preguntarlo al llegar ("¿cómo llegó a nosotros?"). Suele revelar un canal potente que nadie está gestionando.</t>
  </si>
  <si>
    <t xml:space="preserve">5 · Operación — ¿Dónde se traba el proceso?</t>
  </si>
  <si>
    <t xml:space="preserve">Oportunidades o cotizaciones sin avance en los últimos 7 días. Fuente: tu Tablero Comercial (herramienta V.E.N.D.E. con IA) o una lista de cotizaciones con estado. Una cotización sin seguimiento es una venta en camino a la competencia.</t>
  </si>
  <si>
    <t xml:space="preserve">El ritual del lunes (30 minutos)</t>
  </si>
  <si>
    <t xml:space="preserve">•  Abre tus fuentes (ventas, márgenes, clientes, prospectos, tablero comercial) y captura el dato de cada señal en la fila de la semana.</t>
  </si>
  <si>
    <t xml:space="preserve">•  Asigna el semáforo de cada señal con la lista desplegable: 🟢 Verde = bien · 🟡 Amarillo = atención · 🔴 Rojo = decisión urgente. El semáforo es TU lectura del dato: tú conoces tu negocio.</t>
  </si>
  <si>
    <t xml:space="preserve">•  Por cada señal en amarillo o rojo, escribe UNA acción mínima: acelerar este pedido, llamar a este cliente, revisar este canal, desbloquear esta cotización. Una decisión, no un análisis de tres horas.</t>
  </si>
  <si>
    <t xml:space="preserve">•  Revisa las tarjetas de arriba: si una señal lleva varias semanas sin estar en verde, esa es tu prioridad del mes.</t>
  </si>
  <si>
    <t xml:space="preserve">El dato no necesita ser sofisticado para ser útil. Necesita ser regular. Un archivo actualizado cada lunes vale más que un dashboard abandonado.</t>
  </si>
  <si>
    <t xml:space="preserve">Para no romper la herramienta</t>
  </si>
  <si>
    <t xml:space="preserve">•  Escribe solo en las celdas crema: fecha de inicio, columnas de dato, semáforos (con la lista desplegable) y la acción mínima.</t>
  </si>
  <si>
    <t xml:space="preserve">•  Borra los datos de ejemplo (filas 14 a 17) seleccionando solo su contenido en las celdas crema.</t>
  </si>
  <si>
    <t xml:space="preserve">•  No insertes ni elimines filas o columnas; llena las semanas en orden, sin saltarte filas.</t>
  </si>
  <si>
    <t xml:space="preserve">•  El archivo cubre 26 semanas (medio año). Al terminarlo, guarda una copia y empieza uno nuevo.</t>
  </si>
  <si>
    <t xml:space="preserve">•  ¿Usas Google Sheets? Sube el archivo a Drive y ábrelo con Google Sheets: todo funciona igual. Si algo se descompone, descarga de nuevo la plantilla en vendeconia.com.mx.</t>
  </si>
  <si>
    <t xml:space="preserve">Esta herramienta forma parte del ecosistema V.E.N.D.E. con IA, creado para ayudarte a vender más, crecer con orden y construir una empresa más rentable con ayuda de la inteligencia artificial.</t>
  </si>
  <si>
    <t xml:space="preserve">Conoce el libro V.E.N.D.E. con IA y encuentra más herramientas, recursos, cursos, webinars, asesoría y comunidad en:  vendeconia.com.mx</t>
  </si>
  <si>
    <t xml:space="preserve">¿Dudas, comentarios o sugerencias? Escríbenos: contacto@vendeconia.com.mx</t>
  </si>
  <si>
    <t xml:space="preserve">Registro de cambios:  v1.0 · Agosto 2026 · Versión inicial.</t>
  </si>
  <si>
    <t xml:space="preserve">  BRÚJULA DE DATOS — Revisión semanal · V.E.N.D.E. con IA</t>
  </si>
  <si>
    <t xml:space="preserve">  ✍️ Cada lunes: captura el dato, elige el semáforo y escribe la acción mínima · 🔒 Las tarjetas de arriba se calculan solas · Los ejemplos (filas 14–17) se borran en las celdas crema</t>
  </si>
  <si>
    <t xml:space="preserve">Semana 1 inicia:</t>
  </si>
  <si>
    <t xml:space="preserve">1 · Ventas</t>
  </si>
  <si>
    <t xml:space="preserve">2 · Valor</t>
  </si>
  <si>
    <t xml:space="preserve">3 · Cliente</t>
  </si>
  <si>
    <t xml:space="preserve">4 · Canal</t>
  </si>
  <si>
    <t xml:space="preserve">5 · Operación</t>
  </si>
  <si>
    <t xml:space="preserve">Semana</t>
  </si>
  <si>
    <t xml:space="preserve">Inicia</t>
  </si>
  <si>
    <t xml:space="preserve">2 · Valor — ¿Qué me deja más?</t>
  </si>
  <si>
    <t xml:space="preserve">4 · Canal — ¿De dónde llegan los nuevos?</t>
  </si>
  <si>
    <t xml:space="preserve">Acción mínima de la semana (una por señal en 🟡/🔴)</t>
  </si>
  <si>
    <t xml:space="preserve">Dato</t>
  </si>
  <si>
    <t xml:space="preserve">Semáforo</t>
  </si>
  <si>
    <t xml:space="preserve">S1</t>
  </si>
  <si>
    <t xml:space="preserve">$46,300 (uniformes ↓)</t>
  </si>
  <si>
    <t xml:space="preserve">🟡 Amarillo</t>
  </si>
  <si>
    <t xml:space="preserve">Ticket prom. $410</t>
  </si>
  <si>
    <t xml:space="preserve">🟢 Verde</t>
  </si>
  <si>
    <t xml:space="preserve">18/20 clientes activos</t>
  </si>
  <si>
    <t xml:space="preserve">5 nuevos (3 referidos)</t>
  </si>
  <si>
    <t xml:space="preserve">2 cotiz. sin avance</t>
  </si>
  <si>
    <t xml:space="preserve">Investigar caída de uniformes con los 3 clientes grandes · Llamar por las 2 cotizaciones detenidas</t>
  </si>
  <si>
    <t xml:space="preserve">S2</t>
  </si>
  <si>
    <t xml:space="preserve">$51,800 (recuperó)</t>
  </si>
  <si>
    <t xml:space="preserve">Ticket prom. $395</t>
  </si>
  <si>
    <t xml:space="preserve">16/20 activos</t>
  </si>
  <si>
    <t xml:space="preserve">3 nuevos (2 Google)</t>
  </si>
  <si>
    <t xml:space="preserve">1 cotiz. sin avance</t>
  </si>
  <si>
    <t xml:space="preserve">No descontar mochilas (mejor margen) · Mensaje a los 4 clientes en silencio</t>
  </si>
  <si>
    <t xml:space="preserve">S3</t>
  </si>
  <si>
    <t xml:space="preserve">$48,900</t>
  </si>
  <si>
    <t xml:space="preserve">Ticket prom. $430</t>
  </si>
  <si>
    <t xml:space="preserve">19/20 activos</t>
  </si>
  <si>
    <t xml:space="preserve">6 nuevos (4 referidos)</t>
  </si>
  <si>
    <t xml:space="preserve">4 cotiz. sin avance</t>
  </si>
  <si>
    <t xml:space="preserve">🔴 Rojo</t>
  </si>
  <si>
    <t xml:space="preserve">Desbloquear las 4 cotizaciones HOY: llamada directa de seguimiento</t>
  </si>
  <si>
    <t xml:space="preserve">S4</t>
  </si>
  <si>
    <t xml:space="preserve">$53,200 (mejor semana)</t>
  </si>
  <si>
    <t xml:space="preserve">Ticket prom. $445</t>
  </si>
  <si>
    <t xml:space="preserve">4 nuevos (referidos)</t>
  </si>
  <si>
    <t xml:space="preserve">Formalizar programa de referidos: es el canal #1</t>
  </si>
  <si>
    <t xml:space="preserve">S5</t>
  </si>
  <si>
    <t xml:space="preserve">S6</t>
  </si>
  <si>
    <t xml:space="preserve">S7</t>
  </si>
  <si>
    <t xml:space="preserve">S8</t>
  </si>
  <si>
    <t xml:space="preserve">S9</t>
  </si>
  <si>
    <t xml:space="preserve">S10</t>
  </si>
  <si>
    <t xml:space="preserve">S11</t>
  </si>
  <si>
    <t xml:space="preserve">S12</t>
  </si>
  <si>
    <t xml:space="preserve">S13</t>
  </si>
  <si>
    <t xml:space="preserve">S14</t>
  </si>
  <si>
    <t xml:space="preserve">S15</t>
  </si>
  <si>
    <t xml:space="preserve">S16</t>
  </si>
  <si>
    <t xml:space="preserve">S17</t>
  </si>
  <si>
    <t xml:space="preserve">S18</t>
  </si>
  <si>
    <t xml:space="preserve">S19</t>
  </si>
  <si>
    <t xml:space="preserve">S20</t>
  </si>
  <si>
    <t xml:space="preserve">S21</t>
  </si>
  <si>
    <t xml:space="preserve">S22</t>
  </si>
  <si>
    <t xml:space="preserve">S23</t>
  </si>
  <si>
    <t xml:space="preserve">S24</t>
  </si>
  <si>
    <t xml:space="preserve">S25</t>
  </si>
  <si>
    <t xml:space="preserve">S26</t>
  </si>
  <si>
    <t xml:space="preserve">  NOTAS Y DECISIONES · V.E.N.D.E. con IA</t>
  </si>
  <si>
    <t xml:space="preserve">Decisiones que salieron de la Brújula: qué cambió en tu negocio gracias a leer tus señales.</t>
  </si>
  <si>
    <t xml:space="preserve">Fecha</t>
  </si>
  <si>
    <t xml:space="preserve">Nota o decisión</t>
  </si>
  <si>
    <t xml:space="preserve">Próximo paso</t>
  </si>
  <si>
    <t xml:space="preserve">Ejemplo: el 70% de los clientes nuevos llegó por referidos este mes. Lanzamos programa de referidos con recompensa simple. (Borra esta fila de ejemplo.)</t>
  </si>
  <si>
    <t xml:space="preserve">Medir en 4 semanas si sube la señal de Canal.</t>
  </si>
  <si>
    <t xml:space="preserve">Más herramientas y recursos: vendeconia.com.mx  ·  Dudas y sugerencias: contacto@vendeconia.com.mx</t>
  </si>
</sst>
</file>

<file path=xl/styles.xml><?xml version="1.0" encoding="utf-8"?>
<styleSheet xmlns="http://schemas.openxmlformats.org/spreadsheetml/2006/main">
  <numFmts count="3">
    <numFmt numFmtId="164" formatCode="General"/>
    <numFmt numFmtId="165" formatCode="dd/mm/yyyy"/>
    <numFmt numFmtId="166" formatCode="dd/mm"/>
  </numFmts>
  <fonts count="30">
    <font>
      <sz val="11"/>
      <color theme="1"/>
      <name val="Calibri"/>
      <family val="2"/>
      <charset val="1"/>
    </font>
    <font>
      <sz val="10"/>
      <name val="Arial"/>
      <family val="0"/>
    </font>
    <font>
      <sz val="10"/>
      <name val="Arial"/>
      <family val="0"/>
    </font>
    <font>
      <sz val="10"/>
      <name val="Arial"/>
      <family val="0"/>
    </font>
    <font>
      <b val="true"/>
      <sz val="15"/>
      <color rgb="FFF58220"/>
      <name val="Arial"/>
      <family val="0"/>
      <charset val="1"/>
    </font>
    <font>
      <b val="true"/>
      <sz val="24"/>
      <color rgb="FF1F3251"/>
      <name val="Arial"/>
      <family val="0"/>
      <charset val="1"/>
    </font>
    <font>
      <sz val="10"/>
      <color rgb="FF6B7280"/>
      <name val="Arial"/>
      <family val="0"/>
      <charset val="1"/>
    </font>
    <font>
      <b val="true"/>
      <sz val="13"/>
      <color rgb="FF1F3251"/>
      <name val="Arial"/>
      <family val="0"/>
      <charset val="1"/>
    </font>
    <font>
      <sz val="10"/>
      <color rgb="FF333333"/>
      <name val="Arial"/>
      <family val="0"/>
      <charset val="1"/>
    </font>
    <font>
      <b val="true"/>
      <sz val="10"/>
      <color rgb="FF1F3251"/>
      <name val="Arial"/>
      <family val="0"/>
      <charset val="1"/>
    </font>
    <font>
      <i val="true"/>
      <sz val="9"/>
      <color rgb="FF6B7280"/>
      <name val="Arial"/>
      <family val="0"/>
      <charset val="1"/>
    </font>
    <font>
      <sz val="10"/>
      <color rgb="FFFFFFFF"/>
      <name val="Arial"/>
      <family val="0"/>
      <charset val="1"/>
    </font>
    <font>
      <b val="true"/>
      <sz val="11"/>
      <color rgb="FFF58220"/>
      <name val="Arial"/>
      <family val="0"/>
      <charset val="1"/>
    </font>
    <font>
      <sz val="9.5"/>
      <color rgb="FFD8DEE9"/>
      <name val="Arial"/>
      <family val="0"/>
      <charset val="1"/>
    </font>
    <font>
      <i val="true"/>
      <sz val="8.5"/>
      <color rgb="FF6B7280"/>
      <name val="Arial"/>
      <family val="0"/>
      <charset val="1"/>
    </font>
    <font>
      <b val="true"/>
      <sz val="13"/>
      <color rgb="FFFFFFFF"/>
      <name val="Arial"/>
      <family val="0"/>
      <charset val="1"/>
    </font>
    <font>
      <b val="true"/>
      <sz val="10"/>
      <color rgb="FF222222"/>
      <name val="Arial"/>
      <family val="0"/>
      <charset val="1"/>
    </font>
    <font>
      <b val="true"/>
      <sz val="11"/>
      <color rgb="FFC0392B"/>
      <name val="Arial"/>
      <family val="0"/>
      <charset val="1"/>
    </font>
    <font>
      <b val="true"/>
      <sz val="9.5"/>
      <color rgb="FF1F3251"/>
      <name val="Arial"/>
      <family val="0"/>
      <charset val="1"/>
    </font>
    <font>
      <b val="true"/>
      <sz val="14"/>
      <color rgb="FF1F3251"/>
      <name val="Arial"/>
      <family val="0"/>
      <charset val="1"/>
    </font>
    <font>
      <sz val="8"/>
      <color rgb="FF6B7280"/>
      <name val="Arial"/>
      <family val="0"/>
      <charset val="1"/>
    </font>
    <font>
      <b val="true"/>
      <sz val="9"/>
      <color rgb="FFFFFFFF"/>
      <name val="Arial"/>
      <family val="0"/>
      <charset val="1"/>
    </font>
    <font>
      <b val="true"/>
      <sz val="8.5"/>
      <color rgb="FFFFFFFF"/>
      <name val="Arial"/>
      <family val="0"/>
      <charset val="1"/>
    </font>
    <font>
      <b val="true"/>
      <sz val="8.5"/>
      <color rgb="FFD8DEE9"/>
      <name val="Arial"/>
      <family val="0"/>
      <charset val="1"/>
    </font>
    <font>
      <b val="true"/>
      <sz val="9"/>
      <color rgb="FF6B7280"/>
      <name val="Arial"/>
      <family val="0"/>
      <charset val="1"/>
    </font>
    <font>
      <sz val="9"/>
      <color rgb="FF1F3251"/>
      <name val="Arial"/>
      <family val="0"/>
      <charset val="1"/>
    </font>
    <font>
      <sz val="9"/>
      <color rgb="FF222222"/>
      <name val="Arial"/>
      <family val="0"/>
      <charset val="1"/>
    </font>
    <font>
      <b val="true"/>
      <sz val="10"/>
      <color rgb="FFFFFFFF"/>
      <name val="Arial"/>
      <family val="0"/>
      <charset val="1"/>
    </font>
    <font>
      <sz val="10"/>
      <color rgb="FF222222"/>
      <name val="Arial"/>
      <family val="0"/>
      <charset val="1"/>
    </font>
    <font>
      <b val="true"/>
      <sz val="9"/>
      <color rgb="FFF58220"/>
      <name val="Arial"/>
      <family val="0"/>
      <charset val="1"/>
    </font>
  </fonts>
  <fills count="9">
    <fill>
      <patternFill patternType="none"/>
    </fill>
    <fill>
      <patternFill patternType="gray125"/>
    </fill>
    <fill>
      <patternFill patternType="solid">
        <fgColor rgb="FFF58220"/>
        <bgColor rgb="FFFF6600"/>
      </patternFill>
    </fill>
    <fill>
      <patternFill patternType="solid">
        <fgColor rgb="FFFDEBD8"/>
        <bgColor rgb="FFFBE7E4"/>
      </patternFill>
    </fill>
    <fill>
      <patternFill patternType="solid">
        <fgColor rgb="FF1F3251"/>
        <bgColor rgb="FF16233B"/>
      </patternFill>
    </fill>
    <fill>
      <patternFill patternType="solid">
        <fgColor rgb="FFFFF7EC"/>
        <bgColor rgb="FFFEF8DC"/>
      </patternFill>
    </fill>
    <fill>
      <patternFill patternType="solid">
        <fgColor rgb="FFF7F8FA"/>
        <bgColor rgb="FFFFF7EC"/>
      </patternFill>
    </fill>
    <fill>
      <patternFill patternType="solid">
        <fgColor rgb="FF16233B"/>
        <bgColor rgb="FF222222"/>
      </patternFill>
    </fill>
    <fill>
      <patternFill patternType="solid">
        <fgColor rgb="FFEEF1F6"/>
        <bgColor rgb="FFE4F3EA"/>
      </patternFill>
    </fill>
  </fills>
  <borders count="8">
    <border diagonalUp="false" diagonalDown="false">
      <left/>
      <right/>
      <top/>
      <bottom/>
      <diagonal/>
    </border>
    <border diagonalUp="false" diagonalDown="false">
      <left/>
      <right/>
      <top/>
      <bottom style="thin">
        <color rgb="FFD5D9E0"/>
      </bottom>
      <diagonal/>
    </border>
    <border diagonalUp="false" diagonalDown="false">
      <left style="medium">
        <color rgb="FFF58220"/>
      </left>
      <right style="medium">
        <color rgb="FFF58220"/>
      </right>
      <top style="medium">
        <color rgb="FFF58220"/>
      </top>
      <bottom style="medium">
        <color rgb="FFF58220"/>
      </bottom>
      <diagonal/>
    </border>
    <border diagonalUp="false" diagonalDown="false">
      <left style="medium">
        <color rgb="FF1F3251"/>
      </left>
      <right style="medium">
        <color rgb="FF1F3251"/>
      </right>
      <top style="medium">
        <color rgb="FF1F3251"/>
      </top>
      <bottom style="medium">
        <color rgb="FF1F3251"/>
      </bottom>
      <diagonal/>
    </border>
    <border diagonalUp="false" diagonalDown="false">
      <left style="medium">
        <color rgb="FF1F3251"/>
      </left>
      <right style="medium">
        <color rgb="FF1F3251"/>
      </right>
      <top style="medium">
        <color rgb="FF1F3251"/>
      </top>
      <bottom/>
      <diagonal/>
    </border>
    <border diagonalUp="false" diagonalDown="false">
      <left style="medium">
        <color rgb="FF1F3251"/>
      </left>
      <right style="medium">
        <color rgb="FF1F3251"/>
      </right>
      <top/>
      <bottom/>
      <diagonal/>
    </border>
    <border diagonalUp="false" diagonalDown="false">
      <left style="medium">
        <color rgb="FF1F3251"/>
      </left>
      <right style="medium">
        <color rgb="FF1F3251"/>
      </right>
      <top/>
      <bottom style="medium">
        <color rgb="FF1F3251"/>
      </bottom>
      <diagonal/>
    </border>
    <border diagonalUp="false" diagonalDown="false">
      <left style="thin">
        <color rgb="FFD5D9E0"/>
      </left>
      <right style="thin">
        <color rgb="FFD5D9E0"/>
      </right>
      <top style="thin">
        <color rgb="FFD5D9E0"/>
      </top>
      <bottom style="thin">
        <color rgb="FFD5D9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7" fillId="3" borderId="0"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11" fillId="4" borderId="0" xfId="0" applyFont="true" applyBorder="true" applyAlignment="true" applyProtection="false">
      <alignment horizontal="general" vertical="center" textRotation="0" wrapText="true" indent="0" shrinkToFit="false"/>
      <protection locked="true" hidden="false"/>
    </xf>
    <xf numFmtId="164" fontId="12" fillId="4" borderId="0" xfId="0" applyFont="true" applyBorder="true" applyAlignment="true" applyProtection="false">
      <alignment horizontal="general" vertical="center" textRotation="0" wrapText="true" indent="0" shrinkToFit="false"/>
      <protection locked="true" hidden="false"/>
    </xf>
    <xf numFmtId="164" fontId="13" fillId="4" borderId="0"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4" borderId="0" xfId="0" applyFont="true" applyBorder="true" applyAlignment="true" applyProtection="false">
      <alignment horizontal="general" vertical="center" textRotation="0" wrapText="false" indent="0" shrinkToFit="false"/>
      <protection locked="true" hidden="false"/>
    </xf>
    <xf numFmtId="164" fontId="10" fillId="0" borderId="0" xfId="0" applyFont="true" applyBorder="true" applyAlignment="true" applyProtection="false">
      <alignment horizontal="general" vertical="center" textRotation="0" wrapText="false" indent="0" shrinkToFit="false"/>
      <protection locked="true" hidden="false"/>
    </xf>
    <xf numFmtId="164" fontId="9" fillId="0" borderId="0" xfId="0" applyFont="true" applyBorder="true" applyAlignment="false" applyProtection="false">
      <alignment horizontal="general" vertical="bottom" textRotation="0" wrapText="false" indent="0" shrinkToFit="false"/>
      <protection locked="true" hidden="false"/>
    </xf>
    <xf numFmtId="165" fontId="16" fillId="5" borderId="2" xfId="0" applyFont="true" applyBorder="true" applyAlignment="true" applyProtection="false">
      <alignment horizontal="center" vertical="bottom" textRotation="0" wrapText="false" indent="0" shrinkToFit="false"/>
      <protection locked="true" hidden="false"/>
    </xf>
    <xf numFmtId="164" fontId="17" fillId="6" borderId="3" xfId="0" applyFont="true" applyBorder="true" applyAlignment="true" applyProtection="false">
      <alignment horizontal="center" vertical="center" textRotation="0" wrapText="true" indent="0" shrinkToFit="false"/>
      <protection locked="true" hidden="false"/>
    </xf>
    <xf numFmtId="164" fontId="18" fillId="6" borderId="4" xfId="0" applyFont="true" applyBorder="true" applyAlignment="true" applyProtection="false">
      <alignment horizontal="center" vertical="center" textRotation="0" wrapText="false" indent="0" shrinkToFit="false"/>
      <protection locked="true" hidden="false"/>
    </xf>
    <xf numFmtId="164" fontId="19" fillId="6" borderId="5" xfId="0" applyFont="true" applyBorder="true" applyAlignment="true" applyProtection="false">
      <alignment horizontal="center" vertical="center" textRotation="0" wrapText="false" indent="0" shrinkToFit="false"/>
      <protection locked="true" hidden="false"/>
    </xf>
    <xf numFmtId="164" fontId="20" fillId="6" borderId="6" xfId="0" applyFont="true" applyBorder="true" applyAlignment="true" applyProtection="false">
      <alignment horizontal="center" vertical="center" textRotation="0" wrapText="false" indent="0" shrinkToFit="false"/>
      <protection locked="true" hidden="false"/>
    </xf>
    <xf numFmtId="164" fontId="21" fillId="4" borderId="7" xfId="0" applyFont="true" applyBorder="true" applyAlignment="false" applyProtection="false">
      <alignment horizontal="general" vertical="bottom" textRotation="0" wrapText="false" indent="0" shrinkToFit="false"/>
      <protection locked="true" hidden="false"/>
    </xf>
    <xf numFmtId="164" fontId="22" fillId="4" borderId="7" xfId="0" applyFont="true" applyBorder="true" applyAlignment="true" applyProtection="false">
      <alignment horizontal="center" vertical="center" textRotation="0" wrapText="true" indent="0" shrinkToFit="false"/>
      <protection locked="true" hidden="false"/>
    </xf>
    <xf numFmtId="164" fontId="22" fillId="4" borderId="7" xfId="0" applyFont="true" applyBorder="true" applyAlignment="false" applyProtection="false">
      <alignment horizontal="general" vertical="bottom" textRotation="0" wrapText="false" indent="0" shrinkToFit="false"/>
      <protection locked="true" hidden="false"/>
    </xf>
    <xf numFmtId="164" fontId="23" fillId="7" borderId="7" xfId="0" applyFont="true" applyBorder="true" applyAlignment="true" applyProtection="false">
      <alignment horizontal="center" vertical="bottom" textRotation="0" wrapText="false" indent="0" shrinkToFit="false"/>
      <protection locked="true" hidden="false"/>
    </xf>
    <xf numFmtId="164" fontId="24" fillId="8" borderId="7" xfId="0" applyFont="true" applyBorder="true" applyAlignment="true" applyProtection="false">
      <alignment horizontal="center" vertical="center" textRotation="0" wrapText="false" indent="0" shrinkToFit="false"/>
      <protection locked="true" hidden="false"/>
    </xf>
    <xf numFmtId="166" fontId="25" fillId="8" borderId="7" xfId="0" applyFont="true" applyBorder="true" applyAlignment="true" applyProtection="false">
      <alignment horizontal="center" vertical="center" textRotation="0" wrapText="false" indent="0" shrinkToFit="false"/>
      <protection locked="true" hidden="false"/>
    </xf>
    <xf numFmtId="164" fontId="26" fillId="5" borderId="7" xfId="0" applyFont="true" applyBorder="true" applyAlignment="true" applyProtection="false">
      <alignment horizontal="left" vertical="center" textRotation="0" wrapText="true" indent="0" shrinkToFit="false"/>
      <protection locked="true" hidden="false"/>
    </xf>
    <xf numFmtId="164" fontId="26" fillId="5" borderId="7" xfId="0" applyFont="true" applyBorder="true" applyAlignment="true" applyProtection="false">
      <alignment horizontal="center" vertical="center" textRotation="0" wrapText="false" indent="0" shrinkToFit="false"/>
      <protection locked="true" hidden="false"/>
    </xf>
    <xf numFmtId="164" fontId="26" fillId="5" borderId="7" xfId="0" applyFont="true" applyBorder="true" applyAlignment="true" applyProtection="false">
      <alignment horizontal="general" vertical="center" textRotation="0" wrapText="tru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27" fillId="4" borderId="7" xfId="0" applyFont="true" applyBorder="true" applyAlignment="true" applyProtection="false">
      <alignment horizontal="center" vertical="bottom" textRotation="0" wrapText="false" indent="0" shrinkToFit="false"/>
      <protection locked="true" hidden="false"/>
    </xf>
    <xf numFmtId="165" fontId="28" fillId="5" borderId="7" xfId="0" applyFont="true" applyBorder="true" applyAlignment="true" applyProtection="false">
      <alignment horizontal="general" vertical="top" textRotation="0" wrapText="true" indent="0" shrinkToFit="false"/>
      <protection locked="true" hidden="false"/>
    </xf>
    <xf numFmtId="164" fontId="28" fillId="5" borderId="7" xfId="0" applyFont="true" applyBorder="true" applyAlignment="true" applyProtection="false">
      <alignment horizontal="general" vertical="top" textRotation="0" wrapText="true" indent="0" shrinkToFit="false"/>
      <protection locked="true" hidden="false"/>
    </xf>
    <xf numFmtId="164" fontId="29"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7">
    <dxf>
      <font>
        <name val="Arial"/>
        <charset val="1"/>
        <family val="0"/>
        <b val="1"/>
        <color rgb="FF2E9E63"/>
        <sz val="14"/>
      </font>
      <fill>
        <patternFill>
          <bgColor rgb="FFE4F3EA"/>
        </patternFill>
      </fill>
    </dxf>
    <dxf>
      <font>
        <name val="Arial"/>
        <charset val="1"/>
        <family val="0"/>
        <b val="1"/>
        <color rgb="FF8A6D00"/>
        <sz val="14"/>
      </font>
      <fill>
        <patternFill>
          <bgColor rgb="FFFEF8DC"/>
        </patternFill>
      </fill>
    </dxf>
    <dxf>
      <font>
        <name val="Arial"/>
        <charset val="1"/>
        <family val="0"/>
        <b val="1"/>
        <color rgb="FFC0392B"/>
        <sz val="14"/>
      </font>
      <fill>
        <patternFill>
          <bgColor rgb="FFFBE7E4"/>
        </patternFill>
      </fill>
    </dxf>
    <dxf>
      <font>
        <name val="Arial"/>
        <charset val="1"/>
        <family val="0"/>
        <b val="1"/>
        <color rgb="FF2E9E63"/>
        <sz val="9"/>
      </font>
      <fill>
        <patternFill>
          <bgColor rgb="FFE4F3EA"/>
        </patternFill>
      </fill>
    </dxf>
    <dxf>
      <font>
        <name val="Arial"/>
        <charset val="1"/>
        <family val="0"/>
        <b val="1"/>
        <color rgb="FF8A6D00"/>
        <sz val="9"/>
      </font>
      <fill>
        <patternFill>
          <bgColor rgb="FFFEF8DC"/>
        </patternFill>
      </fill>
    </dxf>
    <dxf>
      <font>
        <name val="Arial"/>
        <charset val="1"/>
        <family val="0"/>
        <b val="1"/>
        <color rgb="FFC0392B"/>
        <sz val="9"/>
      </font>
      <fill>
        <patternFill>
          <bgColor rgb="FFFBE7E4"/>
        </patternFill>
      </fill>
    </dxf>
    <dxf>
      <fill>
        <patternFill>
          <bgColor rgb="FFFBE7E4"/>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A6D00"/>
      <rgbColor rgb="FF800080"/>
      <rgbColor rgb="FF008080"/>
      <rgbColor rgb="FFF7F8FA"/>
      <rgbColor rgb="FF808080"/>
      <rgbColor rgb="FF9999FF"/>
      <rgbColor rgb="FF993366"/>
      <rgbColor rgb="FFFEF8DC"/>
      <rgbColor rgb="FFE4F3EA"/>
      <rgbColor rgb="FF660066"/>
      <rgbColor rgb="FFFF8080"/>
      <rgbColor rgb="FF0066CC"/>
      <rgbColor rgb="FFD5D9E0"/>
      <rgbColor rgb="FF000080"/>
      <rgbColor rgb="FFFF00FF"/>
      <rgbColor rgb="FFFFFF00"/>
      <rgbColor rgb="FF00FFFF"/>
      <rgbColor rgb="FF800080"/>
      <rgbColor rgb="FF800000"/>
      <rgbColor rgb="FF008080"/>
      <rgbColor rgb="FF0000FF"/>
      <rgbColor rgb="FF00CCFF"/>
      <rgbColor rgb="FFEEF1F6"/>
      <rgbColor rgb="FFD8DEE9"/>
      <rgbColor rgb="FFFDEBD8"/>
      <rgbColor rgb="FFFFF7EC"/>
      <rgbColor rgb="FFFF99CC"/>
      <rgbColor rgb="FFCC99FF"/>
      <rgbColor rgb="FFFBE7E4"/>
      <rgbColor rgb="FF3366FF"/>
      <rgbColor rgb="FF33CCCC"/>
      <rgbColor rgb="FF99CC00"/>
      <rgbColor rgb="FFFFCC00"/>
      <rgbColor rgb="FFF58220"/>
      <rgbColor rgb="FFFF6600"/>
      <rgbColor rgb="FF6B7280"/>
      <rgbColor rgb="FF969696"/>
      <rgbColor rgb="FF1F3251"/>
      <rgbColor rgb="FF2E9E63"/>
      <rgbColor rgb="FF16233B"/>
      <rgbColor rgb="FF222222"/>
      <rgbColor rgb="FFC0392B"/>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58220"/>
    <pageSetUpPr fitToPage="false"/>
  </sheetPr>
  <dimension ref="A2:G3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5"/>
    <col collapsed="false" customWidth="true" hidden="false" outlineLevel="0" max="2" min="2" style="0" width="26"/>
    <col collapsed="false" customWidth="true" hidden="false" outlineLevel="0" max="3" min="3" style="0" width="34"/>
    <col collapsed="false" customWidth="true" hidden="false" outlineLevel="0" max="4" min="4" style="0" width="18"/>
    <col collapsed="false" customWidth="true" hidden="false" outlineLevel="0" max="5" min="5" style="0" width="16"/>
    <col collapsed="false" customWidth="true" hidden="false" outlineLevel="0" max="6" min="6" style="0" width="46"/>
    <col collapsed="false" customWidth="true" hidden="false" outlineLevel="0" max="7" min="7" style="0" width="12"/>
    <col collapsed="false" customWidth="true" hidden="false" outlineLevel="0" max="8" min="8" style="0" width="4"/>
  </cols>
  <sheetData>
    <row r="2" customFormat="false" ht="18.55" hidden="false" customHeight="false" outlineLevel="0" collapsed="false">
      <c r="B2" s="1" t="s">
        <v>0</v>
      </c>
    </row>
    <row r="3" customFormat="false" ht="29.15" hidden="false" customHeight="false" outlineLevel="0" collapsed="false">
      <c r="B3" s="2" t="s">
        <v>1</v>
      </c>
    </row>
    <row r="4" customFormat="false" ht="15" hidden="false" customHeight="false" outlineLevel="0" collapsed="false">
      <c r="B4" s="3" t="s">
        <v>2</v>
      </c>
    </row>
    <row r="5" customFormat="false" ht="3.75" hidden="false" customHeight="true" outlineLevel="0" collapsed="false">
      <c r="A5" s="4"/>
      <c r="B5" s="4"/>
      <c r="C5" s="4"/>
      <c r="D5" s="4"/>
      <c r="E5" s="4"/>
      <c r="F5" s="4"/>
      <c r="G5" s="4"/>
    </row>
    <row r="7" customFormat="false" ht="19.5" hidden="false" customHeight="true" outlineLevel="0" collapsed="false">
      <c r="B7" s="5" t="s">
        <v>3</v>
      </c>
      <c r="C7" s="5"/>
      <c r="D7" s="5"/>
      <c r="E7" s="5"/>
      <c r="F7" s="5"/>
      <c r="G7" s="5"/>
    </row>
    <row r="8" customFormat="false" ht="55.5" hidden="false" customHeight="true" outlineLevel="0" collapsed="false">
      <c r="B8" s="6" t="s">
        <v>4</v>
      </c>
      <c r="C8" s="6"/>
      <c r="D8" s="6"/>
      <c r="E8" s="6"/>
      <c r="F8" s="6"/>
      <c r="G8" s="6"/>
    </row>
    <row r="10" customFormat="false" ht="19.5" hidden="false" customHeight="true" outlineLevel="0" collapsed="false">
      <c r="B10" s="5" t="s">
        <v>5</v>
      </c>
      <c r="C10" s="5"/>
      <c r="D10" s="5"/>
      <c r="E10" s="5"/>
      <c r="F10" s="5"/>
      <c r="G10" s="5"/>
    </row>
    <row r="11" customFormat="false" ht="43.5" hidden="false" customHeight="true" outlineLevel="0" collapsed="false">
      <c r="B11" s="7" t="s">
        <v>6</v>
      </c>
      <c r="C11" s="8" t="s">
        <v>7</v>
      </c>
      <c r="D11" s="8"/>
      <c r="E11" s="8"/>
      <c r="F11" s="8"/>
      <c r="G11" s="8"/>
    </row>
    <row r="12" customFormat="false" ht="43.5" hidden="false" customHeight="true" outlineLevel="0" collapsed="false">
      <c r="B12" s="7" t="s">
        <v>8</v>
      </c>
      <c r="C12" s="8" t="s">
        <v>9</v>
      </c>
      <c r="D12" s="8"/>
      <c r="E12" s="8"/>
      <c r="F12" s="8"/>
      <c r="G12" s="8"/>
    </row>
    <row r="13" customFormat="false" ht="43.5" hidden="false" customHeight="true" outlineLevel="0" collapsed="false">
      <c r="B13" s="7" t="s">
        <v>10</v>
      </c>
      <c r="C13" s="8" t="s">
        <v>11</v>
      </c>
      <c r="D13" s="8"/>
      <c r="E13" s="8"/>
      <c r="F13" s="8"/>
      <c r="G13" s="8"/>
    </row>
    <row r="14" customFormat="false" ht="43.5" hidden="false" customHeight="true" outlineLevel="0" collapsed="false">
      <c r="B14" s="7" t="s">
        <v>12</v>
      </c>
      <c r="C14" s="8" t="s">
        <v>13</v>
      </c>
      <c r="D14" s="8"/>
      <c r="E14" s="8"/>
      <c r="F14" s="8"/>
      <c r="G14" s="8"/>
    </row>
    <row r="15" customFormat="false" ht="43.5" hidden="false" customHeight="true" outlineLevel="0" collapsed="false">
      <c r="B15" s="7" t="s">
        <v>14</v>
      </c>
      <c r="C15" s="8" t="s">
        <v>15</v>
      </c>
      <c r="D15" s="8"/>
      <c r="E15" s="8"/>
      <c r="F15" s="8"/>
      <c r="G15" s="8"/>
    </row>
    <row r="17" customFormat="false" ht="19.5" hidden="false" customHeight="true" outlineLevel="0" collapsed="false">
      <c r="B17" s="5" t="s">
        <v>16</v>
      </c>
      <c r="C17" s="5"/>
      <c r="D17" s="5"/>
      <c r="E17" s="5"/>
      <c r="F17" s="5"/>
      <c r="G17" s="5"/>
    </row>
    <row r="18" customFormat="false" ht="30" hidden="false" customHeight="true" outlineLevel="0" collapsed="false">
      <c r="B18" s="6" t="s">
        <v>17</v>
      </c>
      <c r="C18" s="6"/>
      <c r="D18" s="6"/>
      <c r="E18" s="6"/>
      <c r="F18" s="6"/>
      <c r="G18" s="6"/>
    </row>
    <row r="19" customFormat="false" ht="30" hidden="false" customHeight="true" outlineLevel="0" collapsed="false">
      <c r="B19" s="6" t="s">
        <v>18</v>
      </c>
      <c r="C19" s="6"/>
      <c r="D19" s="6"/>
      <c r="E19" s="6"/>
      <c r="F19" s="6"/>
      <c r="G19" s="6"/>
    </row>
    <row r="20" customFormat="false" ht="30" hidden="false" customHeight="true" outlineLevel="0" collapsed="false">
      <c r="B20" s="6" t="s">
        <v>19</v>
      </c>
      <c r="C20" s="6"/>
      <c r="D20" s="6"/>
      <c r="E20" s="6"/>
      <c r="F20" s="6"/>
      <c r="G20" s="6"/>
    </row>
    <row r="21" customFormat="false" ht="30" hidden="false" customHeight="true" outlineLevel="0" collapsed="false">
      <c r="B21" s="6" t="s">
        <v>20</v>
      </c>
      <c r="C21" s="6"/>
      <c r="D21" s="6"/>
      <c r="E21" s="6"/>
      <c r="F21" s="6"/>
      <c r="G21" s="6"/>
    </row>
    <row r="22" customFormat="false" ht="25.5" hidden="false" customHeight="true" outlineLevel="0" collapsed="false">
      <c r="B22" s="9" t="s">
        <v>21</v>
      </c>
      <c r="C22" s="9"/>
      <c r="D22" s="9"/>
      <c r="E22" s="9"/>
      <c r="F22" s="9"/>
      <c r="G22" s="9"/>
    </row>
    <row r="24" customFormat="false" ht="19.5" hidden="false" customHeight="true" outlineLevel="0" collapsed="false">
      <c r="B24" s="5" t="s">
        <v>22</v>
      </c>
      <c r="C24" s="5"/>
      <c r="D24" s="5"/>
      <c r="E24" s="5"/>
      <c r="F24" s="5"/>
      <c r="G24" s="5"/>
    </row>
    <row r="25" customFormat="false" ht="25.5" hidden="false" customHeight="true" outlineLevel="0" collapsed="false">
      <c r="B25" s="6" t="s">
        <v>23</v>
      </c>
      <c r="C25" s="6"/>
      <c r="D25" s="6"/>
      <c r="E25" s="6"/>
      <c r="F25" s="6"/>
      <c r="G25" s="6"/>
    </row>
    <row r="26" customFormat="false" ht="25.5" hidden="false" customHeight="true" outlineLevel="0" collapsed="false">
      <c r="B26" s="6" t="s">
        <v>24</v>
      </c>
      <c r="C26" s="6"/>
      <c r="D26" s="6"/>
      <c r="E26" s="6"/>
      <c r="F26" s="6"/>
      <c r="G26" s="6"/>
    </row>
    <row r="27" customFormat="false" ht="25.5" hidden="false" customHeight="true" outlineLevel="0" collapsed="false">
      <c r="B27" s="6" t="s">
        <v>25</v>
      </c>
      <c r="C27" s="6"/>
      <c r="D27" s="6"/>
      <c r="E27" s="6"/>
      <c r="F27" s="6"/>
      <c r="G27" s="6"/>
    </row>
    <row r="28" customFormat="false" ht="25.5" hidden="false" customHeight="true" outlineLevel="0" collapsed="false">
      <c r="B28" s="6" t="s">
        <v>26</v>
      </c>
      <c r="C28" s="6"/>
      <c r="D28" s="6"/>
      <c r="E28" s="6"/>
      <c r="F28" s="6"/>
      <c r="G28" s="6"/>
    </row>
    <row r="29" customFormat="false" ht="25.5" hidden="false" customHeight="true" outlineLevel="0" collapsed="false">
      <c r="B29" s="6" t="s">
        <v>27</v>
      </c>
      <c r="C29" s="6"/>
      <c r="D29" s="6"/>
      <c r="E29" s="6"/>
      <c r="F29" s="6"/>
      <c r="G29" s="6"/>
    </row>
    <row r="31" customFormat="false" ht="15" hidden="false" customHeight="false" outlineLevel="0" collapsed="false">
      <c r="B31" s="10"/>
      <c r="C31" s="10"/>
      <c r="D31" s="10"/>
      <c r="E31" s="10"/>
      <c r="F31" s="10"/>
      <c r="G31" s="10"/>
    </row>
    <row r="32" customFormat="false" ht="30" hidden="false" customHeight="true" outlineLevel="0" collapsed="false">
      <c r="B32" s="11" t="s">
        <v>28</v>
      </c>
      <c r="C32" s="11"/>
      <c r="D32" s="11"/>
      <c r="E32" s="11"/>
      <c r="F32" s="11"/>
      <c r="G32" s="11"/>
    </row>
    <row r="33" customFormat="false" ht="21.75" hidden="false" customHeight="true" outlineLevel="0" collapsed="false">
      <c r="B33" s="12" t="s">
        <v>29</v>
      </c>
      <c r="C33" s="12"/>
      <c r="D33" s="12"/>
      <c r="E33" s="12"/>
      <c r="F33" s="12"/>
      <c r="G33" s="12"/>
    </row>
    <row r="34" customFormat="false" ht="15" hidden="false" customHeight="false" outlineLevel="0" collapsed="false">
      <c r="B34" s="13" t="s">
        <v>30</v>
      </c>
      <c r="C34" s="13"/>
      <c r="D34" s="13"/>
      <c r="E34" s="13"/>
      <c r="F34" s="13"/>
      <c r="G34" s="13"/>
    </row>
    <row r="35" customFormat="false" ht="15" hidden="false" customHeight="false" outlineLevel="0" collapsed="false">
      <c r="B35" s="10"/>
      <c r="C35" s="10"/>
      <c r="D35" s="10"/>
      <c r="E35" s="10"/>
      <c r="F35" s="10"/>
      <c r="G35" s="10"/>
    </row>
    <row r="37" customFormat="false" ht="15" hidden="false" customHeight="false" outlineLevel="0" collapsed="false">
      <c r="B37" s="14" t="s">
        <v>31</v>
      </c>
    </row>
  </sheetData>
  <mergeCells count="23">
    <mergeCell ref="B7:G7"/>
    <mergeCell ref="B8:G8"/>
    <mergeCell ref="B10:G10"/>
    <mergeCell ref="C11:G11"/>
    <mergeCell ref="C12:G12"/>
    <mergeCell ref="C13:G13"/>
    <mergeCell ref="C14:G14"/>
    <mergeCell ref="C15:G15"/>
    <mergeCell ref="B17:G17"/>
    <mergeCell ref="B18:G18"/>
    <mergeCell ref="B19:G19"/>
    <mergeCell ref="B20:G20"/>
    <mergeCell ref="B21:G21"/>
    <mergeCell ref="B22:G22"/>
    <mergeCell ref="B24:G24"/>
    <mergeCell ref="B25:G25"/>
    <mergeCell ref="B26:G26"/>
    <mergeCell ref="B27:G27"/>
    <mergeCell ref="B28:G28"/>
    <mergeCell ref="B29:G29"/>
    <mergeCell ref="B32:G32"/>
    <mergeCell ref="B33:G33"/>
    <mergeCell ref="B34:G3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3251"/>
    <pageSetUpPr fitToPage="false"/>
  </sheetPr>
  <dimension ref="A1:M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3" topLeftCell="A1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8"/>
    <col collapsed="false" customWidth="true" hidden="false" outlineLevel="0" max="2" min="2" style="0" width="11"/>
    <col collapsed="false" customWidth="true" hidden="false" outlineLevel="0" max="3" min="3" style="0" width="14"/>
    <col collapsed="false" customWidth="true" hidden="false" outlineLevel="0" max="4" min="4" style="0" width="11"/>
    <col collapsed="false" customWidth="true" hidden="false" outlineLevel="0" max="5" min="5" style="0" width="14"/>
    <col collapsed="false" customWidth="true" hidden="false" outlineLevel="0" max="6" min="6" style="0" width="11"/>
    <col collapsed="false" customWidth="true" hidden="false" outlineLevel="0" max="7" min="7" style="0" width="14"/>
    <col collapsed="false" customWidth="true" hidden="false" outlineLevel="0" max="8" min="8" style="0" width="11"/>
    <col collapsed="false" customWidth="true" hidden="false" outlineLevel="0" max="9" min="9" style="0" width="14"/>
    <col collapsed="false" customWidth="true" hidden="false" outlineLevel="0" max="10" min="10" style="0" width="11"/>
    <col collapsed="false" customWidth="true" hidden="false" outlineLevel="0" max="11" min="11" style="0" width="14"/>
    <col collapsed="false" customWidth="true" hidden="false" outlineLevel="0" max="12" min="12" style="0" width="11"/>
    <col collapsed="false" customWidth="true" hidden="false" outlineLevel="0" max="13" min="13" style="0" width="44"/>
  </cols>
  <sheetData>
    <row r="1" customFormat="false" ht="25.5" hidden="false" customHeight="true" outlineLevel="0" collapsed="false">
      <c r="A1" s="15" t="s">
        <v>32</v>
      </c>
      <c r="B1" s="15"/>
      <c r="C1" s="15"/>
      <c r="D1" s="15"/>
      <c r="E1" s="15"/>
      <c r="F1" s="15"/>
      <c r="G1" s="15"/>
      <c r="H1" s="15"/>
      <c r="I1" s="15"/>
      <c r="J1" s="15"/>
      <c r="K1" s="15"/>
      <c r="L1" s="15"/>
      <c r="M1" s="15"/>
    </row>
    <row r="2" customFormat="false" ht="15" hidden="false" customHeight="false" outlineLevel="0" collapsed="false">
      <c r="A2" s="16" t="s">
        <v>33</v>
      </c>
      <c r="B2" s="16"/>
      <c r="C2" s="16"/>
      <c r="D2" s="16"/>
      <c r="E2" s="16"/>
      <c r="F2" s="16"/>
      <c r="G2" s="16"/>
      <c r="H2" s="16"/>
      <c r="I2" s="16"/>
      <c r="J2" s="16"/>
      <c r="K2" s="16"/>
      <c r="L2" s="16"/>
      <c r="M2" s="16"/>
    </row>
    <row r="3" customFormat="false" ht="3.75" hidden="false" customHeight="true" outlineLevel="0" collapsed="false">
      <c r="A3" s="4"/>
      <c r="B3" s="4"/>
      <c r="C3" s="4"/>
      <c r="D3" s="4"/>
      <c r="E3" s="4"/>
      <c r="F3" s="4"/>
      <c r="G3" s="4"/>
      <c r="H3" s="4"/>
      <c r="I3" s="4"/>
      <c r="J3" s="4"/>
      <c r="K3" s="4"/>
      <c r="L3" s="4"/>
      <c r="M3" s="4"/>
    </row>
    <row r="5" customFormat="false" ht="15" hidden="false" customHeight="false" outlineLevel="0" collapsed="false">
      <c r="A5" s="17" t="s">
        <v>34</v>
      </c>
      <c r="B5" s="17"/>
      <c r="C5" s="18" t="n">
        <v>46216</v>
      </c>
    </row>
    <row r="7" customFormat="false" ht="15" hidden="false" customHeight="false" outlineLevel="0" collapsed="false">
      <c r="A7" s="19" t="str">
        <f aca="false">COUNTIF($C$8,"🔴 Rojo")+COUNTIF($E$8,"🔴 Rojo")+COUNTIF($G$8,"🔴 Rojo")+COUNTIF($I$8,"🔴 Rojo")+COUNTIF($K$8,"🔴 Rojo")&amp;" en rojo"</f>
        <v>0 en rojo</v>
      </c>
      <c r="B7" s="19"/>
      <c r="C7" s="20" t="s">
        <v>35</v>
      </c>
      <c r="D7" s="20"/>
      <c r="E7" s="20" t="s">
        <v>36</v>
      </c>
      <c r="F7" s="20"/>
      <c r="G7" s="20" t="s">
        <v>37</v>
      </c>
      <c r="H7" s="20"/>
      <c r="I7" s="20" t="s">
        <v>38</v>
      </c>
      <c r="J7" s="20"/>
      <c r="K7" s="20" t="s">
        <v>39</v>
      </c>
      <c r="L7" s="20"/>
    </row>
    <row r="8" customFormat="false" ht="15" hidden="false" customHeight="false" outlineLevel="0" collapsed="false">
      <c r="A8" s="19"/>
      <c r="B8" s="19"/>
      <c r="C8" s="21" t="str">
        <f aca="false">IF(COUNTA(D$14:D$39)=0,"—",LOOKUP(2,1/(D$14:D$39&lt;&gt;""),D$14:D$39))</f>
        <v>🟢 Verde</v>
      </c>
      <c r="D8" s="21"/>
      <c r="E8" s="21" t="str">
        <f aca="false">IF(COUNTA(F$14:F$39)=0,"—",LOOKUP(2,1/(F$14:F$39&lt;&gt;""),F$14:F$39))</f>
        <v>🟢 Verde</v>
      </c>
      <c r="F8" s="21"/>
      <c r="G8" s="21" t="str">
        <f aca="false">IF(COUNTA(H$14:H$39)=0,"—",LOOKUP(2,1/(H$14:H$39&lt;&gt;""),H$14:H$39))</f>
        <v>🟢 Verde</v>
      </c>
      <c r="H8" s="21"/>
      <c r="I8" s="21" t="str">
        <f aca="false">IF(COUNTA(J$14:J$39)=0,"—",LOOKUP(2,1/(J$14:J$39&lt;&gt;""),J$14:J$39))</f>
        <v>🟢 Verde</v>
      </c>
      <c r="J8" s="21"/>
      <c r="K8" s="21" t="str">
        <f aca="false">IF(COUNTA(L$14:L$39)=0,"—",LOOKUP(2,1/(L$14:L$39&lt;&gt;""),L$14:L$39))</f>
        <v>🟢 Verde</v>
      </c>
      <c r="L8" s="21"/>
    </row>
    <row r="9" customFormat="false" ht="15" hidden="false" customHeight="false" outlineLevel="0" collapsed="false">
      <c r="A9" s="19"/>
      <c r="B9" s="19"/>
      <c r="C9" s="21"/>
      <c r="D9" s="21"/>
      <c r="E9" s="21"/>
      <c r="F9" s="21"/>
      <c r="G9" s="21"/>
      <c r="H9" s="21"/>
      <c r="I9" s="21"/>
      <c r="J9" s="21"/>
      <c r="K9" s="21"/>
      <c r="L9" s="21"/>
    </row>
    <row r="10" customFormat="false" ht="15" hidden="false" customHeight="false" outlineLevel="0" collapsed="false">
      <c r="A10" s="19"/>
      <c r="B10" s="19"/>
      <c r="C10" s="22" t="str">
        <f aca="false">IF(COUNTA(D$14:D$39)=0,"","Verde el "&amp;ROUND(100*COUNTIF(D$14:D$39,"🟢 Verde")/COUNTA(D$14:D$39),0)&amp;"% de las semanas")</f>
        <v>Verde el 75% de las semanas</v>
      </c>
      <c r="D10" s="22"/>
      <c r="E10" s="22" t="str">
        <f aca="false">IF(COUNTA(F$14:F$39)=0,"","Verde el "&amp;ROUND(100*COUNTIF(F$14:F$39,"🟢 Verde")/COUNTA(F$14:F$39),0)&amp;"% de las semanas")</f>
        <v>Verde el 75% de las semanas</v>
      </c>
      <c r="F10" s="22"/>
      <c r="G10" s="22" t="str">
        <f aca="false">IF(COUNTA(H$14:H$39)=0,"","Verde el "&amp;ROUND(100*COUNTIF(H$14:H$39,"🟢 Verde")/COUNTA(H$14:H$39),0)&amp;"% de las semanas")</f>
        <v>Verde el 75% de las semanas</v>
      </c>
      <c r="H10" s="22"/>
      <c r="I10" s="22" t="str">
        <f aca="false">IF(COUNTA(J$14:J$39)=0,"","Verde el "&amp;ROUND(100*COUNTIF(J$14:J$39,"🟢 Verde")/COUNTA(J$14:J$39),0)&amp;"% de las semanas")</f>
        <v>Verde el 100% de las semanas</v>
      </c>
      <c r="J10" s="22"/>
      <c r="K10" s="22" t="str">
        <f aca="false">IF(COUNTA(L$14:L$39)=0,"","Verde el "&amp;ROUND(100*COUNTIF(L$14:L$39,"🟢 Verde")/COUNTA(L$14:L$39),0)&amp;"% de las semanas")</f>
        <v>Verde el 50% de las semanas</v>
      </c>
      <c r="L10" s="22"/>
    </row>
    <row r="12" customFormat="false" ht="25.5" hidden="false" customHeight="true" outlineLevel="0" collapsed="false">
      <c r="A12" s="23" t="s">
        <v>40</v>
      </c>
      <c r="B12" s="23" t="s">
        <v>41</v>
      </c>
      <c r="C12" s="24" t="s">
        <v>6</v>
      </c>
      <c r="D12" s="24"/>
      <c r="E12" s="24" t="s">
        <v>42</v>
      </c>
      <c r="F12" s="24"/>
      <c r="G12" s="24" t="s">
        <v>10</v>
      </c>
      <c r="H12" s="24"/>
      <c r="I12" s="24" t="s">
        <v>43</v>
      </c>
      <c r="J12" s="24"/>
      <c r="K12" s="24" t="s">
        <v>14</v>
      </c>
      <c r="L12" s="24"/>
      <c r="M12" s="25" t="s">
        <v>44</v>
      </c>
    </row>
    <row r="13" customFormat="false" ht="15" hidden="false" customHeight="false" outlineLevel="0" collapsed="false">
      <c r="A13" s="26"/>
      <c r="B13" s="26"/>
      <c r="C13" s="26" t="s">
        <v>45</v>
      </c>
      <c r="D13" s="26" t="s">
        <v>46</v>
      </c>
      <c r="E13" s="26" t="s">
        <v>45</v>
      </c>
      <c r="F13" s="26" t="s">
        <v>46</v>
      </c>
      <c r="G13" s="26" t="s">
        <v>45</v>
      </c>
      <c r="H13" s="26" t="s">
        <v>46</v>
      </c>
      <c r="I13" s="26" t="s">
        <v>45</v>
      </c>
      <c r="J13" s="26" t="s">
        <v>46</v>
      </c>
      <c r="K13" s="26" t="s">
        <v>45</v>
      </c>
      <c r="L13" s="26" t="s">
        <v>46</v>
      </c>
      <c r="M13" s="26"/>
    </row>
    <row r="14" customFormat="false" ht="30" hidden="false" customHeight="true" outlineLevel="0" collapsed="false">
      <c r="A14" s="27" t="s">
        <v>47</v>
      </c>
      <c r="B14" s="28" t="n">
        <f aca="false">$C$5+0</f>
        <v>46216</v>
      </c>
      <c r="C14" s="29" t="s">
        <v>48</v>
      </c>
      <c r="D14" s="30" t="s">
        <v>49</v>
      </c>
      <c r="E14" s="29" t="s">
        <v>50</v>
      </c>
      <c r="F14" s="30" t="s">
        <v>51</v>
      </c>
      <c r="G14" s="29" t="s">
        <v>52</v>
      </c>
      <c r="H14" s="30" t="s">
        <v>51</v>
      </c>
      <c r="I14" s="29" t="s">
        <v>53</v>
      </c>
      <c r="J14" s="30" t="s">
        <v>51</v>
      </c>
      <c r="K14" s="29" t="s">
        <v>54</v>
      </c>
      <c r="L14" s="30" t="s">
        <v>49</v>
      </c>
      <c r="M14" s="31" t="s">
        <v>55</v>
      </c>
    </row>
    <row r="15" customFormat="false" ht="30" hidden="false" customHeight="true" outlineLevel="0" collapsed="false">
      <c r="A15" s="27" t="s">
        <v>56</v>
      </c>
      <c r="B15" s="28" t="n">
        <f aca="false">$C$5+7</f>
        <v>46223</v>
      </c>
      <c r="C15" s="29" t="s">
        <v>57</v>
      </c>
      <c r="D15" s="30" t="s">
        <v>51</v>
      </c>
      <c r="E15" s="29" t="s">
        <v>58</v>
      </c>
      <c r="F15" s="30" t="s">
        <v>49</v>
      </c>
      <c r="G15" s="29" t="s">
        <v>59</v>
      </c>
      <c r="H15" s="30" t="s">
        <v>49</v>
      </c>
      <c r="I15" s="29" t="s">
        <v>60</v>
      </c>
      <c r="J15" s="30" t="s">
        <v>51</v>
      </c>
      <c r="K15" s="29" t="s">
        <v>61</v>
      </c>
      <c r="L15" s="30" t="s">
        <v>51</v>
      </c>
      <c r="M15" s="31" t="s">
        <v>62</v>
      </c>
    </row>
    <row r="16" customFormat="false" ht="30" hidden="false" customHeight="true" outlineLevel="0" collapsed="false">
      <c r="A16" s="27" t="s">
        <v>63</v>
      </c>
      <c r="B16" s="28" t="n">
        <f aca="false">$C$5+14</f>
        <v>46230</v>
      </c>
      <c r="C16" s="29" t="s">
        <v>64</v>
      </c>
      <c r="D16" s="30" t="s">
        <v>51</v>
      </c>
      <c r="E16" s="29" t="s">
        <v>65</v>
      </c>
      <c r="F16" s="30" t="s">
        <v>51</v>
      </c>
      <c r="G16" s="29" t="s">
        <v>66</v>
      </c>
      <c r="H16" s="30" t="s">
        <v>51</v>
      </c>
      <c r="I16" s="29" t="s">
        <v>67</v>
      </c>
      <c r="J16" s="30" t="s">
        <v>51</v>
      </c>
      <c r="K16" s="29" t="s">
        <v>68</v>
      </c>
      <c r="L16" s="30" t="s">
        <v>69</v>
      </c>
      <c r="M16" s="31" t="s">
        <v>70</v>
      </c>
    </row>
    <row r="17" customFormat="false" ht="30" hidden="false" customHeight="true" outlineLevel="0" collapsed="false">
      <c r="A17" s="27" t="s">
        <v>71</v>
      </c>
      <c r="B17" s="28" t="n">
        <f aca="false">$C$5+21</f>
        <v>46237</v>
      </c>
      <c r="C17" s="29" t="s">
        <v>72</v>
      </c>
      <c r="D17" s="30" t="s">
        <v>51</v>
      </c>
      <c r="E17" s="29" t="s">
        <v>73</v>
      </c>
      <c r="F17" s="30" t="s">
        <v>51</v>
      </c>
      <c r="G17" s="29" t="s">
        <v>66</v>
      </c>
      <c r="H17" s="30" t="s">
        <v>51</v>
      </c>
      <c r="I17" s="29" t="s">
        <v>74</v>
      </c>
      <c r="J17" s="30" t="s">
        <v>51</v>
      </c>
      <c r="K17" s="29" t="s">
        <v>61</v>
      </c>
      <c r="L17" s="30" t="s">
        <v>51</v>
      </c>
      <c r="M17" s="31" t="s">
        <v>75</v>
      </c>
    </row>
    <row r="18" customFormat="false" ht="30" hidden="false" customHeight="true" outlineLevel="0" collapsed="false">
      <c r="A18" s="27" t="s">
        <v>76</v>
      </c>
      <c r="B18" s="28" t="n">
        <f aca="false">$C$5+28</f>
        <v>46244</v>
      </c>
      <c r="C18" s="29"/>
      <c r="D18" s="30"/>
      <c r="E18" s="29"/>
      <c r="F18" s="30"/>
      <c r="G18" s="29"/>
      <c r="H18" s="30"/>
      <c r="I18" s="29"/>
      <c r="J18" s="30"/>
      <c r="K18" s="29"/>
      <c r="L18" s="30"/>
      <c r="M18" s="31"/>
    </row>
    <row r="19" customFormat="false" ht="30" hidden="false" customHeight="true" outlineLevel="0" collapsed="false">
      <c r="A19" s="27" t="s">
        <v>77</v>
      </c>
      <c r="B19" s="28" t="n">
        <f aca="false">$C$5+35</f>
        <v>46251</v>
      </c>
      <c r="C19" s="29"/>
      <c r="D19" s="30"/>
      <c r="E19" s="29"/>
      <c r="F19" s="30"/>
      <c r="G19" s="29"/>
      <c r="H19" s="30"/>
      <c r="I19" s="29"/>
      <c r="J19" s="30"/>
      <c r="K19" s="29"/>
      <c r="L19" s="30"/>
      <c r="M19" s="31"/>
    </row>
    <row r="20" customFormat="false" ht="30" hidden="false" customHeight="true" outlineLevel="0" collapsed="false">
      <c r="A20" s="27" t="s">
        <v>78</v>
      </c>
      <c r="B20" s="28" t="n">
        <f aca="false">$C$5+42</f>
        <v>46258</v>
      </c>
      <c r="C20" s="29"/>
      <c r="D20" s="30"/>
      <c r="E20" s="29"/>
      <c r="F20" s="30"/>
      <c r="G20" s="29"/>
      <c r="H20" s="30"/>
      <c r="I20" s="29"/>
      <c r="J20" s="30"/>
      <c r="K20" s="29"/>
      <c r="L20" s="30"/>
      <c r="M20" s="31"/>
    </row>
    <row r="21" customFormat="false" ht="30" hidden="false" customHeight="true" outlineLevel="0" collapsed="false">
      <c r="A21" s="27" t="s">
        <v>79</v>
      </c>
      <c r="B21" s="28" t="n">
        <f aca="false">$C$5+49</f>
        <v>46265</v>
      </c>
      <c r="C21" s="29"/>
      <c r="D21" s="30"/>
      <c r="E21" s="29"/>
      <c r="F21" s="30"/>
      <c r="G21" s="29"/>
      <c r="H21" s="30"/>
      <c r="I21" s="29"/>
      <c r="J21" s="30"/>
      <c r="K21" s="29"/>
      <c r="L21" s="30"/>
      <c r="M21" s="31"/>
    </row>
    <row r="22" customFormat="false" ht="30" hidden="false" customHeight="true" outlineLevel="0" collapsed="false">
      <c r="A22" s="27" t="s">
        <v>80</v>
      </c>
      <c r="B22" s="28" t="n">
        <f aca="false">$C$5+56</f>
        <v>46272</v>
      </c>
      <c r="C22" s="29"/>
      <c r="D22" s="30"/>
      <c r="E22" s="29"/>
      <c r="F22" s="30"/>
      <c r="G22" s="29"/>
      <c r="H22" s="30"/>
      <c r="I22" s="29"/>
      <c r="J22" s="30"/>
      <c r="K22" s="29"/>
      <c r="L22" s="30"/>
      <c r="M22" s="31"/>
    </row>
    <row r="23" customFormat="false" ht="30" hidden="false" customHeight="true" outlineLevel="0" collapsed="false">
      <c r="A23" s="27" t="s">
        <v>81</v>
      </c>
      <c r="B23" s="28" t="n">
        <f aca="false">$C$5+63</f>
        <v>46279</v>
      </c>
      <c r="C23" s="29"/>
      <c r="D23" s="30"/>
      <c r="E23" s="29"/>
      <c r="F23" s="30"/>
      <c r="G23" s="29"/>
      <c r="H23" s="30"/>
      <c r="I23" s="29"/>
      <c r="J23" s="30"/>
      <c r="K23" s="29"/>
      <c r="L23" s="30"/>
      <c r="M23" s="31"/>
    </row>
    <row r="24" customFormat="false" ht="30" hidden="false" customHeight="true" outlineLevel="0" collapsed="false">
      <c r="A24" s="27" t="s">
        <v>82</v>
      </c>
      <c r="B24" s="28" t="n">
        <f aca="false">$C$5+70</f>
        <v>46286</v>
      </c>
      <c r="C24" s="29"/>
      <c r="D24" s="30"/>
      <c r="E24" s="29"/>
      <c r="F24" s="30"/>
      <c r="G24" s="29"/>
      <c r="H24" s="30"/>
      <c r="I24" s="29"/>
      <c r="J24" s="30"/>
      <c r="K24" s="29"/>
      <c r="L24" s="30"/>
      <c r="M24" s="31"/>
    </row>
    <row r="25" customFormat="false" ht="30" hidden="false" customHeight="true" outlineLevel="0" collapsed="false">
      <c r="A25" s="27" t="s">
        <v>83</v>
      </c>
      <c r="B25" s="28" t="n">
        <f aca="false">$C$5+77</f>
        <v>46293</v>
      </c>
      <c r="C25" s="29"/>
      <c r="D25" s="30"/>
      <c r="E25" s="29"/>
      <c r="F25" s="30"/>
      <c r="G25" s="29"/>
      <c r="H25" s="30"/>
      <c r="I25" s="29"/>
      <c r="J25" s="30"/>
      <c r="K25" s="29"/>
      <c r="L25" s="30"/>
      <c r="M25" s="31"/>
    </row>
    <row r="26" customFormat="false" ht="30" hidden="false" customHeight="true" outlineLevel="0" collapsed="false">
      <c r="A26" s="27" t="s">
        <v>84</v>
      </c>
      <c r="B26" s="28" t="n">
        <f aca="false">$C$5+84</f>
        <v>46300</v>
      </c>
      <c r="C26" s="29"/>
      <c r="D26" s="30"/>
      <c r="E26" s="29"/>
      <c r="F26" s="30"/>
      <c r="G26" s="29"/>
      <c r="H26" s="30"/>
      <c r="I26" s="29"/>
      <c r="J26" s="30"/>
      <c r="K26" s="29"/>
      <c r="L26" s="30"/>
      <c r="M26" s="31"/>
    </row>
    <row r="27" customFormat="false" ht="30" hidden="false" customHeight="true" outlineLevel="0" collapsed="false">
      <c r="A27" s="27" t="s">
        <v>85</v>
      </c>
      <c r="B27" s="28" t="n">
        <f aca="false">$C$5+91</f>
        <v>46307</v>
      </c>
      <c r="C27" s="29"/>
      <c r="D27" s="30"/>
      <c r="E27" s="29"/>
      <c r="F27" s="30"/>
      <c r="G27" s="29"/>
      <c r="H27" s="30"/>
      <c r="I27" s="29"/>
      <c r="J27" s="30"/>
      <c r="K27" s="29"/>
      <c r="L27" s="30"/>
      <c r="M27" s="31"/>
    </row>
    <row r="28" customFormat="false" ht="30" hidden="false" customHeight="true" outlineLevel="0" collapsed="false">
      <c r="A28" s="27" t="s">
        <v>86</v>
      </c>
      <c r="B28" s="28" t="n">
        <f aca="false">$C$5+98</f>
        <v>46314</v>
      </c>
      <c r="C28" s="29"/>
      <c r="D28" s="30"/>
      <c r="E28" s="29"/>
      <c r="F28" s="30"/>
      <c r="G28" s="29"/>
      <c r="H28" s="30"/>
      <c r="I28" s="29"/>
      <c r="J28" s="30"/>
      <c r="K28" s="29"/>
      <c r="L28" s="30"/>
      <c r="M28" s="31"/>
    </row>
    <row r="29" customFormat="false" ht="30" hidden="false" customHeight="true" outlineLevel="0" collapsed="false">
      <c r="A29" s="27" t="s">
        <v>87</v>
      </c>
      <c r="B29" s="28" t="n">
        <f aca="false">$C$5+105</f>
        <v>46321</v>
      </c>
      <c r="C29" s="29"/>
      <c r="D29" s="30"/>
      <c r="E29" s="29"/>
      <c r="F29" s="30"/>
      <c r="G29" s="29"/>
      <c r="H29" s="30"/>
      <c r="I29" s="29"/>
      <c r="J29" s="30"/>
      <c r="K29" s="29"/>
      <c r="L29" s="30"/>
      <c r="M29" s="31"/>
    </row>
    <row r="30" customFormat="false" ht="30" hidden="false" customHeight="true" outlineLevel="0" collapsed="false">
      <c r="A30" s="27" t="s">
        <v>88</v>
      </c>
      <c r="B30" s="28" t="n">
        <f aca="false">$C$5+112</f>
        <v>46328</v>
      </c>
      <c r="C30" s="29"/>
      <c r="D30" s="30"/>
      <c r="E30" s="29"/>
      <c r="F30" s="30"/>
      <c r="G30" s="29"/>
      <c r="H30" s="30"/>
      <c r="I30" s="29"/>
      <c r="J30" s="30"/>
      <c r="K30" s="29"/>
      <c r="L30" s="30"/>
      <c r="M30" s="31"/>
    </row>
    <row r="31" customFormat="false" ht="30" hidden="false" customHeight="true" outlineLevel="0" collapsed="false">
      <c r="A31" s="27" t="s">
        <v>89</v>
      </c>
      <c r="B31" s="28" t="n">
        <f aca="false">$C$5+119</f>
        <v>46335</v>
      </c>
      <c r="C31" s="29"/>
      <c r="D31" s="30"/>
      <c r="E31" s="29"/>
      <c r="F31" s="30"/>
      <c r="G31" s="29"/>
      <c r="H31" s="30"/>
      <c r="I31" s="29"/>
      <c r="J31" s="30"/>
      <c r="K31" s="29"/>
      <c r="L31" s="30"/>
      <c r="M31" s="31"/>
    </row>
    <row r="32" customFormat="false" ht="30" hidden="false" customHeight="true" outlineLevel="0" collapsed="false">
      <c r="A32" s="27" t="s">
        <v>90</v>
      </c>
      <c r="B32" s="28" t="n">
        <f aca="false">$C$5+126</f>
        <v>46342</v>
      </c>
      <c r="C32" s="29"/>
      <c r="D32" s="30"/>
      <c r="E32" s="29"/>
      <c r="F32" s="30"/>
      <c r="G32" s="29"/>
      <c r="H32" s="30"/>
      <c r="I32" s="29"/>
      <c r="J32" s="30"/>
      <c r="K32" s="29"/>
      <c r="L32" s="30"/>
      <c r="M32" s="31"/>
    </row>
    <row r="33" customFormat="false" ht="30" hidden="false" customHeight="true" outlineLevel="0" collapsed="false">
      <c r="A33" s="27" t="s">
        <v>91</v>
      </c>
      <c r="B33" s="28" t="n">
        <f aca="false">$C$5+133</f>
        <v>46349</v>
      </c>
      <c r="C33" s="29"/>
      <c r="D33" s="30"/>
      <c r="E33" s="29"/>
      <c r="F33" s="30"/>
      <c r="G33" s="29"/>
      <c r="H33" s="30"/>
      <c r="I33" s="29"/>
      <c r="J33" s="30"/>
      <c r="K33" s="29"/>
      <c r="L33" s="30"/>
      <c r="M33" s="31"/>
    </row>
    <row r="34" customFormat="false" ht="30" hidden="false" customHeight="true" outlineLevel="0" collapsed="false">
      <c r="A34" s="27" t="s">
        <v>92</v>
      </c>
      <c r="B34" s="28" t="n">
        <f aca="false">$C$5+140</f>
        <v>46356</v>
      </c>
      <c r="C34" s="29"/>
      <c r="D34" s="30"/>
      <c r="E34" s="29"/>
      <c r="F34" s="30"/>
      <c r="G34" s="29"/>
      <c r="H34" s="30"/>
      <c r="I34" s="29"/>
      <c r="J34" s="30"/>
      <c r="K34" s="29"/>
      <c r="L34" s="30"/>
      <c r="M34" s="31"/>
    </row>
    <row r="35" customFormat="false" ht="30" hidden="false" customHeight="true" outlineLevel="0" collapsed="false">
      <c r="A35" s="27" t="s">
        <v>93</v>
      </c>
      <c r="B35" s="28" t="n">
        <f aca="false">$C$5+147</f>
        <v>46363</v>
      </c>
      <c r="C35" s="29"/>
      <c r="D35" s="30"/>
      <c r="E35" s="29"/>
      <c r="F35" s="30"/>
      <c r="G35" s="29"/>
      <c r="H35" s="30"/>
      <c r="I35" s="29"/>
      <c r="J35" s="30"/>
      <c r="K35" s="29"/>
      <c r="L35" s="30"/>
      <c r="M35" s="31"/>
    </row>
    <row r="36" customFormat="false" ht="30" hidden="false" customHeight="true" outlineLevel="0" collapsed="false">
      <c r="A36" s="27" t="s">
        <v>94</v>
      </c>
      <c r="B36" s="28" t="n">
        <f aca="false">$C$5+154</f>
        <v>46370</v>
      </c>
      <c r="C36" s="29"/>
      <c r="D36" s="30"/>
      <c r="E36" s="29"/>
      <c r="F36" s="30"/>
      <c r="G36" s="29"/>
      <c r="H36" s="30"/>
      <c r="I36" s="29"/>
      <c r="J36" s="30"/>
      <c r="K36" s="29"/>
      <c r="L36" s="30"/>
      <c r="M36" s="31"/>
    </row>
    <row r="37" customFormat="false" ht="30" hidden="false" customHeight="true" outlineLevel="0" collapsed="false">
      <c r="A37" s="27" t="s">
        <v>95</v>
      </c>
      <c r="B37" s="28" t="n">
        <f aca="false">$C$5+161</f>
        <v>46377</v>
      </c>
      <c r="C37" s="29"/>
      <c r="D37" s="30"/>
      <c r="E37" s="29"/>
      <c r="F37" s="30"/>
      <c r="G37" s="29"/>
      <c r="H37" s="30"/>
      <c r="I37" s="29"/>
      <c r="J37" s="30"/>
      <c r="K37" s="29"/>
      <c r="L37" s="30"/>
      <c r="M37" s="31"/>
    </row>
    <row r="38" customFormat="false" ht="30" hidden="false" customHeight="true" outlineLevel="0" collapsed="false">
      <c r="A38" s="27" t="s">
        <v>96</v>
      </c>
      <c r="B38" s="28" t="n">
        <f aca="false">$C$5+168</f>
        <v>46384</v>
      </c>
      <c r="C38" s="29"/>
      <c r="D38" s="30"/>
      <c r="E38" s="29"/>
      <c r="F38" s="30"/>
      <c r="G38" s="29"/>
      <c r="H38" s="30"/>
      <c r="I38" s="29"/>
      <c r="J38" s="30"/>
      <c r="K38" s="29"/>
      <c r="L38" s="30"/>
      <c r="M38" s="31"/>
    </row>
    <row r="39" customFormat="false" ht="30" hidden="false" customHeight="true" outlineLevel="0" collapsed="false">
      <c r="A39" s="27" t="s">
        <v>97</v>
      </c>
      <c r="B39" s="28" t="n">
        <f aca="false">$C$5+175</f>
        <v>46391</v>
      </c>
      <c r="C39" s="29"/>
      <c r="D39" s="30"/>
      <c r="E39" s="29"/>
      <c r="F39" s="30"/>
      <c r="G39" s="29"/>
      <c r="H39" s="30"/>
      <c r="I39" s="29"/>
      <c r="J39" s="30"/>
      <c r="K39" s="29"/>
      <c r="L39" s="30"/>
      <c r="M39" s="31"/>
    </row>
  </sheetData>
  <mergeCells count="24">
    <mergeCell ref="A1:M1"/>
    <mergeCell ref="A2:M2"/>
    <mergeCell ref="A5:B5"/>
    <mergeCell ref="A7:B10"/>
    <mergeCell ref="C7:D7"/>
    <mergeCell ref="E7:F7"/>
    <mergeCell ref="G7:H7"/>
    <mergeCell ref="I7:J7"/>
    <mergeCell ref="K7:L7"/>
    <mergeCell ref="C8:D9"/>
    <mergeCell ref="E8:F9"/>
    <mergeCell ref="G8:H9"/>
    <mergeCell ref="I8:J9"/>
    <mergeCell ref="K8:L9"/>
    <mergeCell ref="C10:D10"/>
    <mergeCell ref="E10:F10"/>
    <mergeCell ref="G10:H10"/>
    <mergeCell ref="I10:J10"/>
    <mergeCell ref="K10:L10"/>
    <mergeCell ref="C12:D12"/>
    <mergeCell ref="E12:F12"/>
    <mergeCell ref="G12:H12"/>
    <mergeCell ref="I12:J12"/>
    <mergeCell ref="K12:L12"/>
  </mergeCells>
  <conditionalFormatting sqref="C8">
    <cfRule type="expression" priority="2" aboveAverage="0" equalAverage="0" bottom="0" percent="0" rank="0" text="" dxfId="0">
      <formula>C$8="🟢 Verde"</formula>
    </cfRule>
    <cfRule type="expression" priority="3" aboveAverage="0" equalAverage="0" bottom="0" percent="0" rank="0" text="" dxfId="1">
      <formula>C$8="🟡 Amarillo"</formula>
    </cfRule>
    <cfRule type="expression" priority="4" aboveAverage="0" equalAverage="0" bottom="0" percent="0" rank="0" text="" dxfId="2">
      <formula>C$8="🔴 Rojo"</formula>
    </cfRule>
  </conditionalFormatting>
  <conditionalFormatting sqref="E8">
    <cfRule type="expression" priority="5" aboveAverage="0" equalAverage="0" bottom="0" percent="0" rank="0" text="" dxfId="0">
      <formula>E$8="🟢 Verde"</formula>
    </cfRule>
    <cfRule type="expression" priority="6" aboveAverage="0" equalAverage="0" bottom="0" percent="0" rank="0" text="" dxfId="1">
      <formula>E$8="🟡 Amarillo"</formula>
    </cfRule>
    <cfRule type="expression" priority="7" aboveAverage="0" equalAverage="0" bottom="0" percent="0" rank="0" text="" dxfId="2">
      <formula>E$8="🔴 Rojo"</formula>
    </cfRule>
  </conditionalFormatting>
  <conditionalFormatting sqref="G8">
    <cfRule type="expression" priority="8" aboveAverage="0" equalAverage="0" bottom="0" percent="0" rank="0" text="" dxfId="0">
      <formula>G$8="🟢 Verde"</formula>
    </cfRule>
    <cfRule type="expression" priority="9" aboveAverage="0" equalAverage="0" bottom="0" percent="0" rank="0" text="" dxfId="1">
      <formula>G$8="🟡 Amarillo"</formula>
    </cfRule>
    <cfRule type="expression" priority="10" aboveAverage="0" equalAverage="0" bottom="0" percent="0" rank="0" text="" dxfId="2">
      <formula>G$8="🔴 Rojo"</formula>
    </cfRule>
  </conditionalFormatting>
  <conditionalFormatting sqref="I8">
    <cfRule type="expression" priority="11" aboveAverage="0" equalAverage="0" bottom="0" percent="0" rank="0" text="" dxfId="0">
      <formula>I$8="🟢 Verde"</formula>
    </cfRule>
    <cfRule type="expression" priority="12" aboveAverage="0" equalAverage="0" bottom="0" percent="0" rank="0" text="" dxfId="1">
      <formula>I$8="🟡 Amarillo"</formula>
    </cfRule>
    <cfRule type="expression" priority="13" aboveAverage="0" equalAverage="0" bottom="0" percent="0" rank="0" text="" dxfId="2">
      <formula>I$8="🔴 Rojo"</formula>
    </cfRule>
  </conditionalFormatting>
  <conditionalFormatting sqref="K8">
    <cfRule type="expression" priority="14" aboveAverage="0" equalAverage="0" bottom="0" percent="0" rank="0" text="" dxfId="0">
      <formula>K$8="🟢 Verde"</formula>
    </cfRule>
    <cfRule type="expression" priority="15" aboveAverage="0" equalAverage="0" bottom="0" percent="0" rank="0" text="" dxfId="1">
      <formula>K$8="🟡 Amarillo"</formula>
    </cfRule>
    <cfRule type="expression" priority="16" aboveAverage="0" equalAverage="0" bottom="0" percent="0" rank="0" text="" dxfId="2">
      <formula>K$8="🔴 Rojo"</formula>
    </cfRule>
  </conditionalFormatting>
  <conditionalFormatting sqref="D14:D39">
    <cfRule type="expression" priority="17" aboveAverage="0" equalAverage="0" bottom="0" percent="0" rank="0" text="" dxfId="3">
      <formula>D14="🟢 Verde"</formula>
    </cfRule>
    <cfRule type="expression" priority="18" aboveAverage="0" equalAverage="0" bottom="0" percent="0" rank="0" text="" dxfId="4">
      <formula>D14="🟡 Amarillo"</formula>
    </cfRule>
    <cfRule type="expression" priority="19" aboveAverage="0" equalAverage="0" bottom="0" percent="0" rank="0" text="" dxfId="5">
      <formula>D14="🔴 Rojo"</formula>
    </cfRule>
  </conditionalFormatting>
  <conditionalFormatting sqref="F14:F39">
    <cfRule type="expression" priority="20" aboveAverage="0" equalAverage="0" bottom="0" percent="0" rank="0" text="" dxfId="3">
      <formula>F14="🟢 Verde"</formula>
    </cfRule>
    <cfRule type="expression" priority="21" aboveAverage="0" equalAverage="0" bottom="0" percent="0" rank="0" text="" dxfId="4">
      <formula>F14="🟡 Amarillo"</formula>
    </cfRule>
    <cfRule type="expression" priority="22" aboveAverage="0" equalAverage="0" bottom="0" percent="0" rank="0" text="" dxfId="5">
      <formula>F14="🔴 Rojo"</formula>
    </cfRule>
  </conditionalFormatting>
  <conditionalFormatting sqref="H14:H39">
    <cfRule type="expression" priority="23" aboveAverage="0" equalAverage="0" bottom="0" percent="0" rank="0" text="" dxfId="3">
      <formula>H14="🟢 Verde"</formula>
    </cfRule>
    <cfRule type="expression" priority="24" aboveAverage="0" equalAverage="0" bottom="0" percent="0" rank="0" text="" dxfId="4">
      <formula>H14="🟡 Amarillo"</formula>
    </cfRule>
    <cfRule type="expression" priority="25" aboveAverage="0" equalAverage="0" bottom="0" percent="0" rank="0" text="" dxfId="5">
      <formula>H14="🔴 Rojo"</formula>
    </cfRule>
  </conditionalFormatting>
  <conditionalFormatting sqref="J14:J39">
    <cfRule type="expression" priority="26" aboveAverage="0" equalAverage="0" bottom="0" percent="0" rank="0" text="" dxfId="3">
      <formula>J14="🟢 Verde"</formula>
    </cfRule>
    <cfRule type="expression" priority="27" aboveAverage="0" equalAverage="0" bottom="0" percent="0" rank="0" text="" dxfId="4">
      <formula>J14="🟡 Amarillo"</formula>
    </cfRule>
    <cfRule type="expression" priority="28" aboveAverage="0" equalAverage="0" bottom="0" percent="0" rank="0" text="" dxfId="5">
      <formula>J14="🔴 Rojo"</formula>
    </cfRule>
  </conditionalFormatting>
  <conditionalFormatting sqref="L14:L39">
    <cfRule type="expression" priority="29" aboveAverage="0" equalAverage="0" bottom="0" percent="0" rank="0" text="" dxfId="3">
      <formula>L14="🟢 Verde"</formula>
    </cfRule>
    <cfRule type="expression" priority="30" aboveAverage="0" equalAverage="0" bottom="0" percent="0" rank="0" text="" dxfId="4">
      <formula>L14="🟡 Amarillo"</formula>
    </cfRule>
    <cfRule type="expression" priority="31" aboveAverage="0" equalAverage="0" bottom="0" percent="0" rank="0" text="" dxfId="5">
      <formula>L14="🔴 Rojo"</formula>
    </cfRule>
  </conditionalFormatting>
  <conditionalFormatting sqref="M14:M39">
    <cfRule type="expression" priority="32" aboveAverage="0" equalAverage="0" bottom="0" percent="0" rank="0" text="" dxfId="6">
      <formula>AND(COUNTIF($D14:$L14,"🔴 Rojo")+COUNTIF($D14:$L14,"🟡 Amarillo")&gt;0,$M14="")</formula>
    </cfRule>
  </conditionalFormatting>
  <dataValidations count="2">
    <dataValidation allowBlank="true" error="Elige Verde, Amarillo o Rojo de la lista." errorStyle="stop" errorTitle="Semáforo" operator="between" showDropDown="false" showErrorMessage="true" showInputMessage="false" sqref="D14:D39 F14:F39 H14:H39 J14:J39 L14:L39" type="list">
      <formula1>Listas!$A$1:$A$3</formula1>
      <formula2>0</formula2>
    </dataValidation>
    <dataValidation allowBlank="true" error="Escribe una fecha válida (un lunes, dd/mm/aaaa)." errorStyle="warning" errorTitle="Fecha" operator="between" showDropDown="false" showErrorMessage="true" showInputMessage="false" sqref="C5" type="date">
      <formula1>DATE(2015,1,1)</formula1>
      <formula2>DATE(2100,12,31)</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sheetData>
    <row r="1" customFormat="false" ht="15" hidden="false" customHeight="false" outlineLevel="0" collapsed="false">
      <c r="A1" s="0" t="s">
        <v>51</v>
      </c>
    </row>
    <row r="2" customFormat="false" ht="15" hidden="false" customHeight="false" outlineLevel="0" collapsed="false">
      <c r="A2" s="0" t="s">
        <v>49</v>
      </c>
    </row>
    <row r="3" customFormat="false" ht="15" hidden="false" customHeight="false" outlineLevel="0" collapsed="false">
      <c r="A3" s="0" t="s">
        <v>69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B7280"/>
    <pageSetUpPr fitToPage="false"/>
  </sheetPr>
  <dimension ref="A1:E4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5"/>
    <col collapsed="false" customWidth="true" hidden="false" outlineLevel="0" max="2" min="2" style="0" width="13"/>
    <col collapsed="false" customWidth="true" hidden="false" outlineLevel="0" max="3" min="3" style="0" width="60"/>
    <col collapsed="false" customWidth="true" hidden="false" outlineLevel="0" max="4" min="4" style="0" width="40"/>
    <col collapsed="false" customWidth="true" hidden="false" outlineLevel="0" max="5" min="5" style="0" width="3"/>
  </cols>
  <sheetData>
    <row r="1" customFormat="false" ht="25.5" hidden="false" customHeight="true" outlineLevel="0" collapsed="false">
      <c r="A1" s="15" t="s">
        <v>98</v>
      </c>
      <c r="B1" s="15"/>
      <c r="C1" s="15"/>
      <c r="D1" s="15"/>
      <c r="E1" s="15"/>
    </row>
    <row r="2" customFormat="false" ht="15" hidden="false" customHeight="false" outlineLevel="0" collapsed="false">
      <c r="B2" s="32" t="s">
        <v>99</v>
      </c>
      <c r="C2" s="32"/>
      <c r="D2" s="32"/>
    </row>
    <row r="4" customFormat="false" ht="15" hidden="false" customHeight="false" outlineLevel="0" collapsed="false">
      <c r="B4" s="33" t="s">
        <v>100</v>
      </c>
      <c r="C4" s="33" t="s">
        <v>101</v>
      </c>
      <c r="D4" s="33" t="s">
        <v>102</v>
      </c>
    </row>
    <row r="5" customFormat="false" ht="35.05" hidden="false" customHeight="false" outlineLevel="0" collapsed="false">
      <c r="B5" s="34" t="n">
        <v>46242</v>
      </c>
      <c r="C5" s="35" t="s">
        <v>103</v>
      </c>
      <c r="D5" s="35" t="s">
        <v>104</v>
      </c>
    </row>
    <row r="6" customFormat="false" ht="15" hidden="false" customHeight="false" outlineLevel="0" collapsed="false">
      <c r="B6" s="34"/>
      <c r="C6" s="35"/>
      <c r="D6" s="35"/>
    </row>
    <row r="7" customFormat="false" ht="15" hidden="false" customHeight="false" outlineLevel="0" collapsed="false">
      <c r="B7" s="34"/>
      <c r="C7" s="35"/>
      <c r="D7" s="35"/>
    </row>
    <row r="8" customFormat="false" ht="15" hidden="false" customHeight="false" outlineLevel="0" collapsed="false">
      <c r="B8" s="34"/>
      <c r="C8" s="35"/>
      <c r="D8" s="35"/>
    </row>
    <row r="9" customFormat="false" ht="15" hidden="false" customHeight="false" outlineLevel="0" collapsed="false">
      <c r="B9" s="34"/>
      <c r="C9" s="35"/>
      <c r="D9" s="35"/>
    </row>
    <row r="10" customFormat="false" ht="15" hidden="false" customHeight="false" outlineLevel="0" collapsed="false">
      <c r="B10" s="34"/>
      <c r="C10" s="35"/>
      <c r="D10" s="35"/>
    </row>
    <row r="11" customFormat="false" ht="15" hidden="false" customHeight="false" outlineLevel="0" collapsed="false">
      <c r="B11" s="34"/>
      <c r="C11" s="35"/>
      <c r="D11" s="35"/>
    </row>
    <row r="12" customFormat="false" ht="15" hidden="false" customHeight="false" outlineLevel="0" collapsed="false">
      <c r="B12" s="34"/>
      <c r="C12" s="35"/>
      <c r="D12" s="35"/>
    </row>
    <row r="13" customFormat="false" ht="15" hidden="false" customHeight="false" outlineLevel="0" collapsed="false">
      <c r="B13" s="34"/>
      <c r="C13" s="35"/>
      <c r="D13" s="35"/>
    </row>
    <row r="14" customFormat="false" ht="15" hidden="false" customHeight="false" outlineLevel="0" collapsed="false">
      <c r="B14" s="34"/>
      <c r="C14" s="35"/>
      <c r="D14" s="35"/>
    </row>
    <row r="15" customFormat="false" ht="15" hidden="false" customHeight="false" outlineLevel="0" collapsed="false">
      <c r="B15" s="34"/>
      <c r="C15" s="35"/>
      <c r="D15" s="35"/>
    </row>
    <row r="16" customFormat="false" ht="15" hidden="false" customHeight="false" outlineLevel="0" collapsed="false">
      <c r="B16" s="34"/>
      <c r="C16" s="35"/>
      <c r="D16" s="35"/>
    </row>
    <row r="17" customFormat="false" ht="15" hidden="false" customHeight="false" outlineLevel="0" collapsed="false">
      <c r="B17" s="34"/>
      <c r="C17" s="35"/>
      <c r="D17" s="35"/>
    </row>
    <row r="18" customFormat="false" ht="15" hidden="false" customHeight="false" outlineLevel="0" collapsed="false">
      <c r="B18" s="34"/>
      <c r="C18" s="35"/>
      <c r="D18" s="35"/>
    </row>
    <row r="19" customFormat="false" ht="15" hidden="false" customHeight="false" outlineLevel="0" collapsed="false">
      <c r="B19" s="34"/>
      <c r="C19" s="35"/>
      <c r="D19" s="35"/>
    </row>
    <row r="20" customFormat="false" ht="15" hidden="false" customHeight="false" outlineLevel="0" collapsed="false">
      <c r="B20" s="34"/>
      <c r="C20" s="35"/>
      <c r="D20" s="35"/>
    </row>
    <row r="21" customFormat="false" ht="15" hidden="false" customHeight="false" outlineLevel="0" collapsed="false">
      <c r="B21" s="34"/>
      <c r="C21" s="35"/>
      <c r="D21" s="35"/>
    </row>
    <row r="22" customFormat="false" ht="15" hidden="false" customHeight="false" outlineLevel="0" collapsed="false">
      <c r="B22" s="34"/>
      <c r="C22" s="35"/>
      <c r="D22" s="35"/>
    </row>
    <row r="23" customFormat="false" ht="15" hidden="false" customHeight="false" outlineLevel="0" collapsed="false">
      <c r="B23" s="34"/>
      <c r="C23" s="35"/>
      <c r="D23" s="35"/>
    </row>
    <row r="24" customFormat="false" ht="15" hidden="false" customHeight="false" outlineLevel="0" collapsed="false">
      <c r="B24" s="34"/>
      <c r="C24" s="35"/>
      <c r="D24" s="35"/>
    </row>
    <row r="25" customFormat="false" ht="15" hidden="false" customHeight="false" outlineLevel="0" collapsed="false">
      <c r="B25" s="34"/>
      <c r="C25" s="35"/>
      <c r="D25" s="35"/>
    </row>
    <row r="26" customFormat="false" ht="15" hidden="false" customHeight="false" outlineLevel="0" collapsed="false">
      <c r="B26" s="34"/>
      <c r="C26" s="35"/>
      <c r="D26" s="35"/>
    </row>
    <row r="27" customFormat="false" ht="15" hidden="false" customHeight="false" outlineLevel="0" collapsed="false">
      <c r="B27" s="34"/>
      <c r="C27" s="35"/>
      <c r="D27" s="35"/>
    </row>
    <row r="28" customFormat="false" ht="15" hidden="false" customHeight="false" outlineLevel="0" collapsed="false">
      <c r="B28" s="34"/>
      <c r="C28" s="35"/>
      <c r="D28" s="35"/>
    </row>
    <row r="29" customFormat="false" ht="15" hidden="false" customHeight="false" outlineLevel="0" collapsed="false">
      <c r="B29" s="34"/>
      <c r="C29" s="35"/>
      <c r="D29" s="35"/>
    </row>
    <row r="30" customFormat="false" ht="15" hidden="false" customHeight="false" outlineLevel="0" collapsed="false">
      <c r="B30" s="34"/>
      <c r="C30" s="35"/>
      <c r="D30" s="35"/>
    </row>
    <row r="31" customFormat="false" ht="15" hidden="false" customHeight="false" outlineLevel="0" collapsed="false">
      <c r="B31" s="34"/>
      <c r="C31" s="35"/>
      <c r="D31" s="35"/>
    </row>
    <row r="32" customFormat="false" ht="15" hidden="false" customHeight="false" outlineLevel="0" collapsed="false">
      <c r="B32" s="34"/>
      <c r="C32" s="35"/>
      <c r="D32" s="35"/>
    </row>
    <row r="33" customFormat="false" ht="15" hidden="false" customHeight="false" outlineLevel="0" collapsed="false">
      <c r="B33" s="34"/>
      <c r="C33" s="35"/>
      <c r="D33" s="35"/>
    </row>
    <row r="34" customFormat="false" ht="15" hidden="false" customHeight="false" outlineLevel="0" collapsed="false">
      <c r="B34" s="34"/>
      <c r="C34" s="35"/>
      <c r="D34" s="35"/>
    </row>
    <row r="35" customFormat="false" ht="15" hidden="false" customHeight="false" outlineLevel="0" collapsed="false">
      <c r="B35" s="34"/>
      <c r="C35" s="35"/>
      <c r="D35" s="35"/>
    </row>
    <row r="36" customFormat="false" ht="15" hidden="false" customHeight="false" outlineLevel="0" collapsed="false">
      <c r="B36" s="34"/>
      <c r="C36" s="35"/>
      <c r="D36" s="35"/>
    </row>
    <row r="37" customFormat="false" ht="15" hidden="false" customHeight="false" outlineLevel="0" collapsed="false">
      <c r="B37" s="34"/>
      <c r="C37" s="35"/>
      <c r="D37" s="35"/>
    </row>
    <row r="38" customFormat="false" ht="15" hidden="false" customHeight="false" outlineLevel="0" collapsed="false">
      <c r="B38" s="34"/>
      <c r="C38" s="35"/>
      <c r="D38" s="35"/>
    </row>
    <row r="39" customFormat="false" ht="15" hidden="false" customHeight="false" outlineLevel="0" collapsed="false">
      <c r="B39" s="34"/>
      <c r="C39" s="35"/>
      <c r="D39" s="35"/>
    </row>
    <row r="40" customFormat="false" ht="15" hidden="false" customHeight="false" outlineLevel="0" collapsed="false">
      <c r="B40" s="34"/>
      <c r="C40" s="35"/>
      <c r="D40" s="35"/>
    </row>
    <row r="41" customFormat="false" ht="15" hidden="false" customHeight="false" outlineLevel="0" collapsed="false">
      <c r="B41" s="34"/>
      <c r="C41" s="35"/>
      <c r="D41" s="35"/>
    </row>
    <row r="42" customFormat="false" ht="15" hidden="false" customHeight="false" outlineLevel="0" collapsed="false">
      <c r="B42" s="34"/>
      <c r="C42" s="35"/>
      <c r="D42" s="35"/>
    </row>
    <row r="43" customFormat="false" ht="15" hidden="false" customHeight="false" outlineLevel="0" collapsed="false">
      <c r="B43" s="34"/>
      <c r="C43" s="35"/>
      <c r="D43" s="35"/>
    </row>
    <row r="44" customFormat="false" ht="15" hidden="false" customHeight="false" outlineLevel="0" collapsed="false">
      <c r="B44" s="34"/>
      <c r="C44" s="35"/>
      <c r="D44" s="35"/>
    </row>
    <row r="47" customFormat="false" ht="15" hidden="false" customHeight="false" outlineLevel="0" collapsed="false">
      <c r="B47" s="36" t="s">
        <v>105</v>
      </c>
      <c r="C47" s="36"/>
      <c r="D47" s="36"/>
    </row>
  </sheetData>
  <mergeCells count="3">
    <mergeCell ref="A1:E1"/>
    <mergeCell ref="B2:D2"/>
    <mergeCell ref="B47:D4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2026-08-09T00:18:15Z</dcterms:created>
  <dc:creator>V.E.N.D.E. con IA</dc:creator>
  <dc:description/>
  <dc:language>en-US</dc:language>
  <cp:lastModifiedBy/>
  <dcterms:modified xsi:type="dcterms:W3CDTF">2026-08-09T00:18:15Z</dcterms:modified>
  <cp:revision>0</cp:revision>
  <dc:subject/>
  <dc:title>V.E.N.D.E. con IA — Brújula de Datos v1.0</dc:title>
</cp:coreProperties>
</file>

<file path=docProps/custom.xml><?xml version="1.0" encoding="utf-8"?>
<Properties xmlns="http://schemas.openxmlformats.org/officeDocument/2006/custom-properties" xmlns:vt="http://schemas.openxmlformats.org/officeDocument/2006/docPropsVTypes"/>
</file>